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80" yWindow="65516" windowWidth="18660" windowHeight="15140" activeTab="0"/>
  </bookViews>
  <sheets>
    <sheet name="ANIMATION_GRAPHICS COST EST" sheetId="1" r:id="rId1"/>
    <sheet name="VP COST EST " sheetId="2" r:id="rId2"/>
    <sheet name="VP ADMIN  PROJECT" sheetId="3" r:id="rId3"/>
    <sheet name="TECH PROJECT" sheetId="4" r:id="rId4"/>
    <sheet name="TECH ADMIN PROJECT" sheetId="5" r:id="rId5"/>
  </sheets>
  <definedNames>
    <definedName name="_xlnm.Print_Area" localSheetId="0">'ANIMATION_GRAPHICS COST EST'!$A$1:$K$75</definedName>
    <definedName name="_xlnm.Print_Area" localSheetId="3">'TECH PROJECT'!$A$4:$Q$44</definedName>
    <definedName name="_xlnm.Print_Area" localSheetId="1">'VP COST EST '!$A$1:$K$134</definedName>
    <definedName name="_xlnm.Print_Titles" localSheetId="1">'VP COST EST '!$2:$3</definedName>
  </definedNames>
  <calcPr fullCalcOnLoad="1"/>
</workbook>
</file>

<file path=xl/sharedStrings.xml><?xml version="1.0" encoding="utf-8"?>
<sst xmlns="http://schemas.openxmlformats.org/spreadsheetml/2006/main" count="526" uniqueCount="256">
  <si>
    <t>VPRD</t>
  </si>
  <si>
    <t>VPTROUB</t>
  </si>
  <si>
    <t>TROUBLE SHOOTING</t>
  </si>
  <si>
    <t>VPEST</t>
  </si>
  <si>
    <t xml:space="preserve">ESTIMATING </t>
  </si>
  <si>
    <t>VPVA</t>
  </si>
  <si>
    <t>Vitrual Autopsy Experience</t>
  </si>
  <si>
    <t>Dr. Regina Edwards</t>
  </si>
  <si>
    <t>916-734-2571</t>
  </si>
  <si>
    <t>regina.gandour-edwards@ucdmc.ucdavis.edu</t>
  </si>
  <si>
    <t>Pathology and Laboratory Medicine</t>
  </si>
  <si>
    <t>PMD410E Pathology</t>
  </si>
  <si>
    <t>02/28/06</t>
  </si>
  <si>
    <t>04/01/06</t>
  </si>
  <si>
    <t>Design2.doc</t>
  </si>
  <si>
    <t>Sam Woo - photographer  also, see Design 2.doc</t>
  </si>
  <si>
    <t>VPBETA3</t>
  </si>
  <si>
    <t>VPVETA6</t>
  </si>
  <si>
    <t>VPBETA9</t>
  </si>
  <si>
    <t>VPCAS12</t>
  </si>
  <si>
    <t>VPDAT12</t>
  </si>
  <si>
    <t>VPDVMIN</t>
  </si>
  <si>
    <t>VPVHS12</t>
  </si>
  <si>
    <t>VPVHS18</t>
  </si>
  <si>
    <t>VPHI8-1</t>
  </si>
  <si>
    <t>FACILITY MANAGEMENT (Library)</t>
  </si>
  <si>
    <t>PROJECT DEVELOPMENT (Consulting)</t>
  </si>
  <si>
    <t>VPMEET</t>
  </si>
  <si>
    <t>MEETINGS</t>
  </si>
  <si>
    <t>Week Of</t>
  </si>
  <si>
    <t>Activity</t>
  </si>
  <si>
    <t>AUDIO/C-30 CASSETTE</t>
  </si>
  <si>
    <t>AUDIO/C-60 CASSETTE</t>
  </si>
  <si>
    <t>AUDIO/C-90 CASSETTE</t>
  </si>
  <si>
    <t>AUDIO/DAT94</t>
  </si>
  <si>
    <t>VIDEO/DV-64</t>
  </si>
  <si>
    <t>VIDEO/VHS - 30</t>
  </si>
  <si>
    <t>VIDEO/VHS - 60</t>
  </si>
  <si>
    <t>VIDEO/AAA BATTERY</t>
  </si>
  <si>
    <t>VIDEO/BETA SP-30</t>
  </si>
  <si>
    <t>VIDEO/BETA SP-60</t>
  </si>
  <si>
    <t>VIDEO/BETA SP-90</t>
  </si>
  <si>
    <t>AUDIO/C-120 CASSETTE</t>
  </si>
  <si>
    <t>AUDIO/DAT124</t>
  </si>
  <si>
    <t>VIDEO/DV-124</t>
  </si>
  <si>
    <t>VIDEO/DV-184</t>
  </si>
  <si>
    <t>VIDEO/DV-MINI-60</t>
  </si>
  <si>
    <t>VIDEO/HI8-120</t>
  </si>
  <si>
    <t>VIDEO/HI8-60</t>
  </si>
  <si>
    <t>VIDEO/S-VHS-120</t>
  </si>
  <si>
    <t>VIDEO/S-VHS-180</t>
  </si>
  <si>
    <t>VIDEO/S-VHS-60</t>
  </si>
  <si>
    <t>VIDEO/VHS-120</t>
  </si>
  <si>
    <t>VIDEO/VHS-180</t>
  </si>
  <si>
    <t>Purchase Order Number #</t>
  </si>
  <si>
    <t>PRODUCTION ENGINEERING WORK SHEET</t>
  </si>
  <si>
    <t>Tech:</t>
  </si>
  <si>
    <t>Week ending:</t>
  </si>
  <si>
    <t>Description</t>
  </si>
  <si>
    <t>Total</t>
  </si>
  <si>
    <t>Notes</t>
  </si>
  <si>
    <t>Job 1</t>
  </si>
  <si>
    <t>VPPD</t>
  </si>
  <si>
    <t>VPART</t>
  </si>
  <si>
    <t>VPPGM</t>
  </si>
  <si>
    <t>MWMAINT</t>
  </si>
  <si>
    <t>MAINTENANCE</t>
  </si>
  <si>
    <t>MWINSTAL</t>
  </si>
  <si>
    <t>INSTALLATION</t>
  </si>
  <si>
    <t>MWCONSUL</t>
  </si>
  <si>
    <t>CONSULTATION</t>
  </si>
  <si>
    <t>PROGRAMMER</t>
  </si>
  <si>
    <t>PORTABLE TRUCK</t>
  </si>
  <si>
    <t>REMOTE TRUCK</t>
  </si>
  <si>
    <t>STUDENT TIME</t>
  </si>
  <si>
    <t>Job 2</t>
  </si>
  <si>
    <t>TOTAL PROJECT HOURS FOR THE WEEK</t>
  </si>
  <si>
    <t>TOTAL HOURS FOR WEEK</t>
  </si>
  <si>
    <t>VPMCTRK</t>
  </si>
  <si>
    <t>VPMCTWO</t>
  </si>
  <si>
    <t>VPRAUDS</t>
  </si>
  <si>
    <t>VPRDVCA</t>
  </si>
  <si>
    <t>DAT RECORDER</t>
  </si>
  <si>
    <t>TECHNICIAN</t>
  </si>
  <si>
    <t>Lovett, Jim</t>
  </si>
  <si>
    <t xml:space="preserve">Project </t>
  </si>
  <si>
    <t>Number</t>
  </si>
  <si>
    <t>SMALL FORMAT (CART)</t>
  </si>
  <si>
    <t>SR TV TECHNICIAN</t>
  </si>
  <si>
    <t>ONE CAMERA</t>
  </si>
  <si>
    <t>THREE CAMERAS</t>
  </si>
  <si>
    <t>Armando Arbizo</t>
  </si>
  <si>
    <t>ANIMATION/GRAPHICS COST ESTIMATE</t>
  </si>
  <si>
    <t>DV /BETA RECORDERS</t>
  </si>
  <si>
    <t>Job 3</t>
  </si>
  <si>
    <t>VPPDVD</t>
  </si>
  <si>
    <t>VPPCOMP</t>
  </si>
  <si>
    <t>Subtotal Job 3</t>
  </si>
  <si>
    <t>Misc.</t>
  </si>
  <si>
    <t>Subtotal Job 4</t>
  </si>
  <si>
    <t>Project #</t>
  </si>
  <si>
    <t>AUDIO DUBBING</t>
  </si>
  <si>
    <t>DVD AUTHORING/DEVELOPMENT</t>
  </si>
  <si>
    <t>COMP (REAL,QTIME,MPG)</t>
  </si>
  <si>
    <t>DUPLICATION - ONE COPY</t>
  </si>
  <si>
    <t>VPDVD</t>
  </si>
  <si>
    <t>VPGRAPH</t>
  </si>
  <si>
    <t>VR&amp;D</t>
  </si>
  <si>
    <t>RESEARCH &amp; DEVELOPMENT</t>
  </si>
  <si>
    <t>DVD - AUTHORING</t>
  </si>
  <si>
    <t>VPDVDR</t>
  </si>
  <si>
    <t>DVD-R</t>
  </si>
  <si>
    <t>Production Team</t>
  </si>
  <si>
    <t>Antipa, Alex</t>
  </si>
  <si>
    <t>Cooke, Jeremy</t>
  </si>
  <si>
    <t>Craig, Bert</t>
  </si>
  <si>
    <t>Graham, Claudia</t>
  </si>
  <si>
    <t>Knop, Robert</t>
  </si>
  <si>
    <t>Luthi, Mike</t>
  </si>
  <si>
    <t>Naegeli, Kris</t>
  </si>
  <si>
    <t>Oerding, Steve</t>
  </si>
  <si>
    <t>Rodriguez, Joe</t>
  </si>
  <si>
    <t>VerWey, Paul</t>
  </si>
  <si>
    <t>ANIMATION</t>
  </si>
  <si>
    <t>VPPCDV1</t>
  </si>
  <si>
    <t>VPPCDV2</t>
  </si>
  <si>
    <t>CD/DVD DUPLICATION - ONE COPY</t>
  </si>
  <si>
    <t>CD/DVD DUPLICATION - ADDITIONAL COPY</t>
  </si>
  <si>
    <t>VPDV-32</t>
  </si>
  <si>
    <t>Job 5</t>
  </si>
  <si>
    <t>NON-BILLABLE ACTIVITIES</t>
  </si>
  <si>
    <t>VPHI8-6</t>
  </si>
  <si>
    <t>VPDV-12</t>
  </si>
  <si>
    <t>VPDV-18</t>
  </si>
  <si>
    <t>VPCD-R</t>
  </si>
  <si>
    <t>VIDEO/MISC/CD-R DISC</t>
  </si>
  <si>
    <t>VIDEO/9 V BATTERY</t>
  </si>
  <si>
    <t>VIDEO/AA BATTERY</t>
  </si>
  <si>
    <t>VALUE ADDED</t>
  </si>
  <si>
    <t>VPED</t>
  </si>
  <si>
    <t>EDUCATION</t>
  </si>
  <si>
    <t>VPFAC</t>
  </si>
  <si>
    <t>VPPRDEV</t>
  </si>
  <si>
    <t>VPOUT</t>
  </si>
  <si>
    <t>OUTREACH (SITT, MEET THE EXPERTS)</t>
  </si>
  <si>
    <t xml:space="preserve">RESEARCH &amp; DEVELOPMENT </t>
  </si>
  <si>
    <t>VPSVHS12</t>
  </si>
  <si>
    <t>VPSVHS18</t>
  </si>
  <si>
    <t>VPSVHS60</t>
  </si>
  <si>
    <t>VPBATAAA</t>
  </si>
  <si>
    <t>VPAUDUB</t>
  </si>
  <si>
    <t>VPPDUBSC</t>
  </si>
  <si>
    <t>Project Desc</t>
  </si>
  <si>
    <t>#Students</t>
  </si>
  <si>
    <t>Producer/Director</t>
  </si>
  <si>
    <t>subtotal</t>
  </si>
  <si>
    <t xml:space="preserve"> Qty</t>
  </si>
  <si>
    <t>PRE-PRODUCTION</t>
  </si>
  <si>
    <t>PRODUCTION</t>
  </si>
  <si>
    <t>POST-PRODUCTION</t>
  </si>
  <si>
    <t>MATERIALS</t>
  </si>
  <si>
    <t>Course/CRN</t>
  </si>
  <si>
    <r>
      <t>Project</t>
    </r>
    <r>
      <rPr>
        <b/>
        <sz val="10"/>
        <rFont val="Arial"/>
        <family val="2"/>
      </rPr>
      <t xml:space="preserve"> #</t>
    </r>
  </si>
  <si>
    <t>Client Email</t>
  </si>
  <si>
    <t>Video Production Cost Estimate</t>
  </si>
  <si>
    <t>Client</t>
  </si>
  <si>
    <t xml:space="preserve"> </t>
  </si>
  <si>
    <t>Sect.</t>
  </si>
  <si>
    <t>Start Date</t>
  </si>
  <si>
    <t>End Date</t>
  </si>
  <si>
    <t>Phone#/Fax</t>
  </si>
  <si>
    <t>Billing ID</t>
  </si>
  <si>
    <t>Department</t>
  </si>
  <si>
    <t>Activity Code</t>
  </si>
  <si>
    <t>Rate</t>
  </si>
  <si>
    <t>Video Production Administrative Project</t>
  </si>
  <si>
    <t>Team</t>
  </si>
  <si>
    <t>Production</t>
  </si>
  <si>
    <t>Producer/</t>
  </si>
  <si>
    <t>Director</t>
  </si>
  <si>
    <t>Total Billable</t>
  </si>
  <si>
    <t>Total Non-Billable</t>
  </si>
  <si>
    <t>Total all Jobs</t>
  </si>
  <si>
    <t>VPPR</t>
  </si>
  <si>
    <t>CONSULTING (P.R.)</t>
  </si>
  <si>
    <t>VPASM</t>
  </si>
  <si>
    <t>ASSET MANAGEMENT</t>
  </si>
  <si>
    <t>VPREDO</t>
  </si>
  <si>
    <t xml:space="preserve">RE-DO </t>
  </si>
  <si>
    <t>Non-Billable</t>
  </si>
  <si>
    <t>WEB VIDEO HOSTING/.03 X MB (Min. 90 days)</t>
  </si>
  <si>
    <t>PROGRAMMING</t>
  </si>
  <si>
    <t>ART/GRAPHICS</t>
  </si>
  <si>
    <t>PHOTOGRAPHY</t>
  </si>
  <si>
    <t>Total Non-Billable Hours</t>
  </si>
  <si>
    <t>Purchase Order Required</t>
  </si>
  <si>
    <t xml:space="preserve">Yes </t>
  </si>
  <si>
    <t>No</t>
  </si>
  <si>
    <t>VPPTRK</t>
  </si>
  <si>
    <t>VPRTRK</t>
  </si>
  <si>
    <t>VPSTDT</t>
  </si>
  <si>
    <t>VPTECH</t>
  </si>
  <si>
    <t>PRODUCER/DIRECTOR</t>
  </si>
  <si>
    <t>ARTIST</t>
  </si>
  <si>
    <t>PROJECT TIME REPORTING:</t>
  </si>
  <si>
    <t>Technician</t>
  </si>
  <si>
    <t>MWREPAIR</t>
  </si>
  <si>
    <t xml:space="preserve">REPAIR </t>
  </si>
  <si>
    <t xml:space="preserve">TECHNICIAN </t>
  </si>
  <si>
    <t>VPDAT</t>
  </si>
  <si>
    <t>VPLGFT</t>
  </si>
  <si>
    <t>VPMISC</t>
  </si>
  <si>
    <t>VPSMFT</t>
  </si>
  <si>
    <t>VPMCONE</t>
  </si>
  <si>
    <t>VPMCTHR</t>
  </si>
  <si>
    <t>MWAFTHRS</t>
  </si>
  <si>
    <t>AFTER HOURS RATE</t>
  </si>
  <si>
    <t>MISCELLANEOUS MATERIALS</t>
  </si>
  <si>
    <t>Subtotal:</t>
  </si>
  <si>
    <t>LARGE FORMAT (BETA EFP)</t>
  </si>
  <si>
    <t>VIDEO MISC MATERIALS COST</t>
  </si>
  <si>
    <t>Video Technician Administrative Project</t>
  </si>
  <si>
    <t>Title</t>
  </si>
  <si>
    <t>MULTI-CAMERA TRUCK</t>
  </si>
  <si>
    <t>TWO CAMERAS</t>
  </si>
  <si>
    <t>AUDIO STUDIO</t>
  </si>
  <si>
    <t>DV CAMERA</t>
  </si>
  <si>
    <t>VPRECOR</t>
  </si>
  <si>
    <t>Total Billable &amp; Non-Billable</t>
  </si>
  <si>
    <t>Days</t>
  </si>
  <si>
    <t xml:space="preserve">MB </t>
  </si>
  <si>
    <t>2005/06</t>
  </si>
  <si>
    <t>Bob Burnett</t>
  </si>
  <si>
    <t>VPPDUB1</t>
  </si>
  <si>
    <t>VPPDUB2</t>
  </si>
  <si>
    <t>VPPLEDI</t>
  </si>
  <si>
    <t>VPPSEDI</t>
  </si>
  <si>
    <t>VPPWEBV</t>
  </si>
  <si>
    <t>ANIMATION/GRAPHICS</t>
  </si>
  <si>
    <t>Subtotal Job 1</t>
  </si>
  <si>
    <t>Subtotal Job 2</t>
  </si>
  <si>
    <t>CD</t>
  </si>
  <si>
    <t>DUPLICATION - ADDTL COPIES</t>
  </si>
  <si>
    <t>STANDARD CONVERSION</t>
  </si>
  <si>
    <t>LARGE FORMAT EDITING</t>
  </si>
  <si>
    <t>SMALL FORMAT EDITING</t>
  </si>
  <si>
    <t>Job 4</t>
  </si>
  <si>
    <t>VPBAT9V</t>
  </si>
  <si>
    <t>VPBATAA</t>
  </si>
  <si>
    <t>VPCAS30</t>
  </si>
  <si>
    <t>VPCAS60</t>
  </si>
  <si>
    <t>VPCAS90</t>
  </si>
  <si>
    <t>VPDAT94</t>
  </si>
  <si>
    <t>VPDV64</t>
  </si>
  <si>
    <t>VPVHS30</t>
  </si>
  <si>
    <t>VPVHS60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</si>
</sst>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?_);_(@_)"/>
    <numFmt numFmtId="165" formatCode="&quot;$&quot;#,##0.00"/>
    <numFmt numFmtId="166" formatCode="[$-409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&quot;$&quot;* #,##0.0000_);_(&quot;$&quot;* \(#,##0.0000\);_(&quot;$&quot;* &quot;-&quot;????_);_(@_)"/>
    <numFmt numFmtId="172" formatCode="0.0000"/>
  </numFmts>
  <fonts count="2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2"/>
      <name val="Arial"/>
      <family val="0"/>
    </font>
    <font>
      <b/>
      <sz val="10"/>
      <color indexed="62"/>
      <name val="Arial"/>
      <family val="2"/>
    </font>
    <font>
      <b/>
      <sz val="12"/>
      <color indexed="62"/>
      <name val="Arial"/>
      <family val="2"/>
    </font>
    <font>
      <sz val="24"/>
      <color indexed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trike/>
      <sz val="10"/>
      <name val="Arial"/>
      <family val="0"/>
    </font>
    <font>
      <sz val="14"/>
      <name val="Arial"/>
      <family val="2"/>
    </font>
    <font>
      <strike/>
      <sz val="14"/>
      <name val="Arial"/>
      <family val="2"/>
    </font>
    <font>
      <b/>
      <sz val="14"/>
      <color indexed="18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0"/>
      <color indexed="18"/>
      <name val="Arial"/>
      <family val="0"/>
    </font>
    <font>
      <b/>
      <u val="single"/>
      <sz val="18"/>
      <name val="Arial"/>
      <family val="2"/>
    </font>
    <font>
      <b/>
      <sz val="18"/>
      <color indexed="10"/>
      <name val="Arial"/>
      <family val="2"/>
    </font>
    <font>
      <u val="single"/>
      <sz val="18"/>
      <name val="Arial"/>
      <family val="2"/>
    </font>
    <font>
      <strike/>
      <sz val="18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4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44" fontId="0" fillId="0" borderId="2" xfId="17" applyFont="1" applyBorder="1" applyAlignment="1">
      <alignment/>
    </xf>
    <xf numFmtId="44" fontId="0" fillId="0" borderId="2" xfId="17" applyBorder="1" applyAlignment="1">
      <alignment/>
    </xf>
    <xf numFmtId="44" fontId="0" fillId="0" borderId="2" xfId="17" applyFont="1" applyBorder="1" applyAlignment="1">
      <alignment/>
    </xf>
    <xf numFmtId="0" fontId="0" fillId="0" borderId="0" xfId="0" applyBorder="1" applyAlignment="1">
      <alignment horizontal="center"/>
    </xf>
    <xf numFmtId="44" fontId="0" fillId="0" borderId="3" xfId="0" applyNumberFormat="1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15" fontId="1" fillId="0" borderId="0" xfId="0" applyNumberFormat="1" applyFont="1" applyAlignment="1">
      <alignment horizontal="center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44" fontId="0" fillId="2" borderId="2" xfId="17" applyFont="1" applyFill="1" applyBorder="1" applyAlignment="1">
      <alignment/>
    </xf>
    <xf numFmtId="0" fontId="0" fillId="0" borderId="0" xfId="0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4" fontId="0" fillId="3" borderId="2" xfId="17" applyFont="1" applyFill="1" applyBorder="1" applyAlignment="1">
      <alignment/>
    </xf>
    <xf numFmtId="44" fontId="0" fillId="0" borderId="14" xfId="0" applyNumberFormat="1" applyBorder="1" applyAlignment="1">
      <alignment horizontal="right"/>
    </xf>
    <xf numFmtId="44" fontId="0" fillId="0" borderId="15" xfId="0" applyNumberFormat="1" applyBorder="1" applyAlignment="1">
      <alignment horizontal="right"/>
    </xf>
    <xf numFmtId="44" fontId="1" fillId="0" borderId="16" xfId="0" applyNumberFormat="1" applyFont="1" applyBorder="1" applyAlignment="1">
      <alignment horizontal="right"/>
    </xf>
    <xf numFmtId="44" fontId="1" fillId="0" borderId="17" xfId="0" applyNumberFormat="1" applyFont="1" applyBorder="1" applyAlignment="1">
      <alignment horizontal="right"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0" fillId="0" borderId="3" xfId="0" applyBorder="1" applyAlignment="1">
      <alignment/>
    </xf>
    <xf numFmtId="0" fontId="6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44" fontId="1" fillId="0" borderId="16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7" fillId="0" borderId="2" xfId="0" applyFont="1" applyBorder="1" applyAlignment="1">
      <alignment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3" fillId="3" borderId="5" xfId="0" applyFont="1" applyFill="1" applyBorder="1" applyAlignment="1">
      <alignment/>
    </xf>
    <xf numFmtId="0" fontId="3" fillId="3" borderId="6" xfId="0" applyFont="1" applyFill="1" applyBorder="1" applyAlignment="1">
      <alignment horizontal="left"/>
    </xf>
    <xf numFmtId="0" fontId="3" fillId="3" borderId="6" xfId="0" applyFont="1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7" xfId="0" applyFont="1" applyBorder="1" applyAlignment="1">
      <alignment horizontal="left"/>
    </xf>
    <xf numFmtId="0" fontId="0" fillId="0" borderId="7" xfId="0" applyBorder="1" applyAlignment="1">
      <alignment/>
    </xf>
    <xf numFmtId="0" fontId="9" fillId="0" borderId="0" xfId="0" applyFont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right"/>
    </xf>
    <xf numFmtId="4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left"/>
    </xf>
    <xf numFmtId="44" fontId="0" fillId="0" borderId="0" xfId="0" applyNumberFormat="1" applyBorder="1" applyAlignment="1">
      <alignment horizontal="right"/>
    </xf>
    <xf numFmtId="0" fontId="0" fillId="0" borderId="18" xfId="0" applyBorder="1" applyAlignment="1">
      <alignment horizontal="center"/>
    </xf>
    <xf numFmtId="44" fontId="1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0" fontId="6" fillId="0" borderId="2" xfId="0" applyFont="1" applyFill="1" applyBorder="1" applyAlignment="1">
      <alignment/>
    </xf>
    <xf numFmtId="165" fontId="0" fillId="0" borderId="16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16" xfId="0" applyNumberFormat="1" applyBorder="1" applyAlignment="1">
      <alignment/>
    </xf>
    <xf numFmtId="2" fontId="0" fillId="0" borderId="2" xfId="17" applyNumberFormat="1" applyFont="1" applyBorder="1" applyAlignment="1">
      <alignment/>
    </xf>
    <xf numFmtId="2" fontId="0" fillId="3" borderId="2" xfId="17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2" fontId="1" fillId="0" borderId="19" xfId="0" applyNumberFormat="1" applyFont="1" applyBorder="1" applyAlignment="1">
      <alignment/>
    </xf>
    <xf numFmtId="0" fontId="0" fillId="3" borderId="2" xfId="0" applyFill="1" applyBorder="1" applyAlignment="1">
      <alignment/>
    </xf>
    <xf numFmtId="44" fontId="0" fillId="3" borderId="2" xfId="17" applyFont="1" applyFill="1" applyBorder="1" applyAlignment="1">
      <alignment/>
    </xf>
    <xf numFmtId="44" fontId="0" fillId="3" borderId="3" xfId="0" applyNumberFormat="1" applyFill="1" applyBorder="1" applyAlignment="1">
      <alignment horizontal="right"/>
    </xf>
    <xf numFmtId="0" fontId="0" fillId="0" borderId="16" xfId="0" applyBorder="1" applyAlignment="1">
      <alignment horizontal="center"/>
    </xf>
    <xf numFmtId="0" fontId="2" fillId="2" borderId="4" xfId="0" applyFont="1" applyFill="1" applyBorder="1" applyAlignment="1">
      <alignment/>
    </xf>
    <xf numFmtId="0" fontId="2" fillId="0" borderId="6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21" applyFont="1">
      <alignment/>
      <protection/>
    </xf>
    <xf numFmtId="0" fontId="15" fillId="0" borderId="0" xfId="21" applyFont="1">
      <alignment/>
      <protection/>
    </xf>
    <xf numFmtId="0" fontId="3" fillId="0" borderId="0" xfId="21" applyFont="1" applyAlignment="1">
      <alignment horizontal="center"/>
      <protection/>
    </xf>
    <xf numFmtId="0" fontId="16" fillId="0" borderId="16" xfId="21" applyFont="1" applyBorder="1" applyAlignment="1">
      <alignment horizontal="center"/>
      <protection/>
    </xf>
    <xf numFmtId="0" fontId="15" fillId="0" borderId="16" xfId="21" applyFont="1" applyBorder="1">
      <alignment/>
      <protection/>
    </xf>
    <xf numFmtId="0" fontId="16" fillId="0" borderId="1" xfId="21" applyFont="1" applyBorder="1" applyAlignment="1">
      <alignment horizontal="center"/>
      <protection/>
    </xf>
    <xf numFmtId="0" fontId="3" fillId="0" borderId="1" xfId="21" applyFont="1" applyBorder="1">
      <alignment/>
      <protection/>
    </xf>
    <xf numFmtId="0" fontId="15" fillId="0" borderId="0" xfId="21" applyFont="1" applyBorder="1" applyAlignment="1">
      <alignment horizontal="center"/>
      <protection/>
    </xf>
    <xf numFmtId="0" fontId="15" fillId="0" borderId="0" xfId="21" applyFont="1" applyBorder="1">
      <alignment/>
      <protection/>
    </xf>
    <xf numFmtId="0" fontId="3" fillId="0" borderId="0" xfId="21" applyFont="1" applyBorder="1" applyAlignment="1">
      <alignment horizontal="center"/>
      <protection/>
    </xf>
    <xf numFmtId="0" fontId="3" fillId="0" borderId="16" xfId="21" applyFont="1" applyBorder="1" applyAlignment="1">
      <alignment horizontal="center"/>
      <protection/>
    </xf>
    <xf numFmtId="0" fontId="17" fillId="0" borderId="16" xfId="21" applyFont="1" applyBorder="1">
      <alignment/>
      <protection/>
    </xf>
    <xf numFmtId="0" fontId="15" fillId="0" borderId="4" xfId="21" applyFont="1" applyBorder="1" applyAlignment="1">
      <alignment horizontal="center"/>
      <protection/>
    </xf>
    <xf numFmtId="0" fontId="15" fillId="0" borderId="2" xfId="21" applyFont="1" applyBorder="1" applyAlignment="1">
      <alignment horizontal="center"/>
      <protection/>
    </xf>
    <xf numFmtId="0" fontId="3" fillId="0" borderId="18" xfId="21" applyFont="1" applyBorder="1" applyAlignment="1">
      <alignment horizontal="center"/>
      <protection/>
    </xf>
    <xf numFmtId="0" fontId="15" fillId="0" borderId="0" xfId="21" applyFont="1" applyFill="1" applyBorder="1">
      <alignment/>
      <protection/>
    </xf>
    <xf numFmtId="0" fontId="15" fillId="0" borderId="0" xfId="21" applyFont="1" applyBorder="1" applyAlignment="1">
      <alignment/>
      <protection/>
    </xf>
    <xf numFmtId="0" fontId="3" fillId="2" borderId="0" xfId="21" applyFont="1" applyFill="1" applyAlignment="1">
      <alignment horizontal="center"/>
      <protection/>
    </xf>
    <xf numFmtId="0" fontId="3" fillId="0" borderId="0" xfId="21" applyFont="1" applyFill="1" applyAlignment="1">
      <alignment horizontal="center"/>
      <protection/>
    </xf>
    <xf numFmtId="0" fontId="15" fillId="0" borderId="0" xfId="21" applyFont="1" applyFill="1">
      <alignment/>
      <protection/>
    </xf>
    <xf numFmtId="0" fontId="18" fillId="0" borderId="0" xfId="21" applyFont="1" applyFill="1" applyAlignment="1">
      <alignment horizontal="right"/>
      <protection/>
    </xf>
    <xf numFmtId="0" fontId="19" fillId="4" borderId="0" xfId="21" applyFont="1" applyFill="1">
      <alignment/>
      <protection/>
    </xf>
    <xf numFmtId="0" fontId="18" fillId="4" borderId="0" xfId="21" applyFont="1" applyFill="1" applyAlignment="1">
      <alignment horizontal="right"/>
      <protection/>
    </xf>
    <xf numFmtId="4" fontId="18" fillId="4" borderId="0" xfId="21" applyNumberFormat="1" applyFont="1" applyFill="1">
      <alignment/>
      <protection/>
    </xf>
    <xf numFmtId="0" fontId="18" fillId="4" borderId="0" xfId="21" applyFont="1" applyFill="1">
      <alignment/>
      <protection/>
    </xf>
    <xf numFmtId="0" fontId="3" fillId="0" borderId="0" xfId="21" applyFont="1" applyFill="1" applyBorder="1" applyAlignment="1">
      <alignment horizontal="center"/>
      <protection/>
    </xf>
    <xf numFmtId="0" fontId="3" fillId="0" borderId="0" xfId="21" applyFont="1" applyBorder="1">
      <alignment/>
      <protection/>
    </xf>
    <xf numFmtId="0" fontId="19" fillId="0" borderId="0" xfId="21" applyFont="1" applyFill="1">
      <alignment/>
      <protection/>
    </xf>
    <xf numFmtId="0" fontId="18" fillId="0" borderId="0" xfId="21" applyFont="1" applyFill="1">
      <alignment/>
      <protection/>
    </xf>
    <xf numFmtId="0" fontId="20" fillId="0" borderId="2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21" fillId="0" borderId="0" xfId="21" applyFont="1">
      <alignment/>
      <protection/>
    </xf>
    <xf numFmtId="0" fontId="10" fillId="0" borderId="0" xfId="21" applyFont="1">
      <alignment/>
      <protection/>
    </xf>
    <xf numFmtId="0" fontId="22" fillId="0" borderId="0" xfId="21" applyFont="1">
      <alignment/>
      <protection/>
    </xf>
    <xf numFmtId="0" fontId="11" fillId="0" borderId="0" xfId="21" applyFont="1">
      <alignment/>
      <protection/>
    </xf>
    <xf numFmtId="0" fontId="10" fillId="0" borderId="0" xfId="21" applyFont="1" applyAlignment="1">
      <alignment horizontal="center"/>
      <protection/>
    </xf>
    <xf numFmtId="0" fontId="10" fillId="0" borderId="0" xfId="21" applyFont="1" applyAlignment="1">
      <alignment/>
      <protection/>
    </xf>
    <xf numFmtId="14" fontId="11" fillId="0" borderId="1" xfId="21" applyNumberFormat="1" applyFont="1" applyBorder="1" applyAlignment="1">
      <alignment horizontal="center"/>
      <protection/>
    </xf>
    <xf numFmtId="0" fontId="24" fillId="0" borderId="1" xfId="21" applyFont="1" applyBorder="1" applyAlignment="1">
      <alignment horizontal="center"/>
      <protection/>
    </xf>
    <xf numFmtId="0" fontId="11" fillId="0" borderId="0" xfId="21" applyFont="1" applyBorder="1" applyAlignment="1">
      <alignment horizontal="center"/>
      <protection/>
    </xf>
    <xf numFmtId="0" fontId="11" fillId="0" borderId="0" xfId="21" applyFont="1" applyBorder="1">
      <alignment/>
      <protection/>
    </xf>
    <xf numFmtId="0" fontId="10" fillId="0" borderId="0" xfId="21" applyFont="1" applyAlignment="1">
      <alignment horizontal="left"/>
      <protection/>
    </xf>
    <xf numFmtId="14" fontId="11" fillId="0" borderId="0" xfId="21" applyNumberFormat="1" applyFont="1" applyBorder="1" applyAlignment="1">
      <alignment horizontal="center"/>
      <protection/>
    </xf>
    <xf numFmtId="0" fontId="10" fillId="0" borderId="0" xfId="21" applyFont="1" applyBorder="1" applyAlignment="1">
      <alignment horizontal="center"/>
      <protection/>
    </xf>
    <xf numFmtId="0" fontId="10" fillId="0" borderId="20" xfId="21" applyFont="1" applyBorder="1" applyAlignment="1">
      <alignment horizontal="center"/>
      <protection/>
    </xf>
    <xf numFmtId="165" fontId="11" fillId="0" borderId="16" xfId="21" applyNumberFormat="1" applyFont="1" applyBorder="1" applyAlignment="1">
      <alignment horizontal="center"/>
      <protection/>
    </xf>
    <xf numFmtId="0" fontId="10" fillId="0" borderId="16" xfId="21" applyFont="1" applyBorder="1" applyAlignment="1">
      <alignment horizontal="center"/>
      <protection/>
    </xf>
    <xf numFmtId="0" fontId="10" fillId="0" borderId="2" xfId="21" applyFont="1" applyBorder="1">
      <alignment/>
      <protection/>
    </xf>
    <xf numFmtId="0" fontId="11" fillId="0" borderId="4" xfId="21" applyFont="1" applyBorder="1">
      <alignment/>
      <protection/>
    </xf>
    <xf numFmtId="0" fontId="11" fillId="0" borderId="4" xfId="21" applyFont="1" applyBorder="1" applyAlignment="1">
      <alignment horizontal="center"/>
      <protection/>
    </xf>
    <xf numFmtId="0" fontId="11" fillId="0" borderId="2" xfId="21" applyFont="1" applyBorder="1">
      <alignment/>
      <protection/>
    </xf>
    <xf numFmtId="0" fontId="11" fillId="0" borderId="3" xfId="21" applyFont="1" applyBorder="1" applyAlignment="1">
      <alignment horizontal="center"/>
      <protection/>
    </xf>
    <xf numFmtId="0" fontId="11" fillId="0" borderId="2" xfId="21" applyFont="1" applyBorder="1" applyAlignment="1">
      <alignment horizontal="center"/>
      <protection/>
    </xf>
    <xf numFmtId="0" fontId="11" fillId="0" borderId="4" xfId="21" applyFont="1" applyFill="1" applyBorder="1">
      <alignment/>
      <protection/>
    </xf>
    <xf numFmtId="0" fontId="11" fillId="0" borderId="2" xfId="21" applyFont="1" applyFill="1" applyBorder="1">
      <alignment/>
      <protection/>
    </xf>
    <xf numFmtId="0" fontId="11" fillId="0" borderId="21" xfId="21" applyFont="1" applyFill="1" applyBorder="1">
      <alignment/>
      <protection/>
    </xf>
    <xf numFmtId="165" fontId="11" fillId="0" borderId="2" xfId="21" applyNumberFormat="1" applyFont="1" applyBorder="1" applyAlignment="1">
      <alignment horizontal="center"/>
      <protection/>
    </xf>
    <xf numFmtId="165" fontId="10" fillId="0" borderId="0" xfId="21" applyNumberFormat="1" applyFont="1" applyBorder="1" applyAlignment="1">
      <alignment horizontal="center"/>
      <protection/>
    </xf>
    <xf numFmtId="0" fontId="10" fillId="0" borderId="18" xfId="21" applyFont="1" applyBorder="1" applyAlignment="1">
      <alignment horizontal="center"/>
      <protection/>
    </xf>
    <xf numFmtId="0" fontId="11" fillId="0" borderId="0" xfId="21" applyFont="1" applyFill="1" applyBorder="1">
      <alignment/>
      <protection/>
    </xf>
    <xf numFmtId="0" fontId="11" fillId="0" borderId="0" xfId="21" applyFont="1" applyBorder="1" applyAlignment="1">
      <alignment horizontal="left"/>
      <protection/>
    </xf>
    <xf numFmtId="0" fontId="10" fillId="0" borderId="19" xfId="21" applyFont="1" applyBorder="1" applyAlignment="1">
      <alignment horizontal="center"/>
      <protection/>
    </xf>
    <xf numFmtId="0" fontId="11" fillId="0" borderId="15" xfId="21" applyFont="1" applyBorder="1">
      <alignment/>
      <protection/>
    </xf>
    <xf numFmtId="0" fontId="11" fillId="0" borderId="0" xfId="21" applyFont="1" applyBorder="1" applyAlignment="1">
      <alignment/>
      <protection/>
    </xf>
    <xf numFmtId="0" fontId="10" fillId="2" borderId="0" xfId="21" applyFont="1" applyFill="1" applyAlignment="1">
      <alignment horizontal="center"/>
      <protection/>
    </xf>
    <xf numFmtId="165" fontId="10" fillId="2" borderId="0" xfId="21" applyNumberFormat="1" applyFont="1" applyFill="1" applyAlignment="1">
      <alignment horizontal="center"/>
      <protection/>
    </xf>
    <xf numFmtId="0" fontId="10" fillId="0" borderId="0" xfId="21" applyFont="1" applyFill="1" applyAlignment="1">
      <alignment horizontal="center"/>
      <protection/>
    </xf>
    <xf numFmtId="0" fontId="11" fillId="0" borderId="0" xfId="21" applyFont="1" applyFill="1">
      <alignment/>
      <protection/>
    </xf>
    <xf numFmtId="165" fontId="11" fillId="0" borderId="20" xfId="21" applyNumberFormat="1" applyFont="1" applyBorder="1" applyAlignment="1">
      <alignment horizontal="center"/>
      <protection/>
    </xf>
    <xf numFmtId="0" fontId="10" fillId="0" borderId="1" xfId="21" applyFont="1" applyBorder="1" applyAlignment="1">
      <alignment horizontal="center"/>
      <protection/>
    </xf>
    <xf numFmtId="44" fontId="0" fillId="0" borderId="16" xfId="0" applyNumberFormat="1" applyBorder="1" applyAlignment="1">
      <alignment horizontal="right"/>
    </xf>
    <xf numFmtId="0" fontId="1" fillId="0" borderId="1" xfId="0" applyFont="1" applyBorder="1" applyAlignment="1">
      <alignment/>
    </xf>
    <xf numFmtId="171" fontId="0" fillId="3" borderId="2" xfId="17" applyNumberFormat="1" applyFont="1" applyFill="1" applyBorder="1" applyAlignment="1">
      <alignment/>
    </xf>
    <xf numFmtId="44" fontId="0" fillId="0" borderId="21" xfId="17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3" xfId="0" applyFont="1" applyBorder="1" applyAlignment="1">
      <alignment/>
    </xf>
    <xf numFmtId="0" fontId="6" fillId="0" borderId="3" xfId="0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16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/>
    </xf>
    <xf numFmtId="0" fontId="0" fillId="0" borderId="8" xfId="0" applyFont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9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2" xfId="0" applyFont="1" applyBorder="1" applyAlignment="1">
      <alignment/>
    </xf>
    <xf numFmtId="44" fontId="0" fillId="0" borderId="2" xfId="17" applyFont="1" applyBorder="1" applyAlignment="1">
      <alignment/>
    </xf>
    <xf numFmtId="44" fontId="0" fillId="0" borderId="3" xfId="0" applyNumberFormat="1" applyFont="1" applyBorder="1" applyAlignment="1">
      <alignment horizontal="right"/>
    </xf>
    <xf numFmtId="0" fontId="0" fillId="0" borderId="3" xfId="0" applyFont="1" applyBorder="1" applyAlignment="1">
      <alignment/>
    </xf>
    <xf numFmtId="44" fontId="0" fillId="0" borderId="14" xfId="17" applyFont="1" applyBorder="1" applyAlignment="1">
      <alignment/>
    </xf>
    <xf numFmtId="44" fontId="0" fillId="0" borderId="2" xfId="0" applyNumberFormat="1" applyFont="1" applyBorder="1" applyAlignment="1">
      <alignment horizontal="right"/>
    </xf>
    <xf numFmtId="44" fontId="0" fillId="0" borderId="4" xfId="17" applyFont="1" applyBorder="1" applyAlignment="1">
      <alignment/>
    </xf>
    <xf numFmtId="44" fontId="0" fillId="0" borderId="22" xfId="0" applyNumberFormat="1" applyFont="1" applyBorder="1" applyAlignment="1">
      <alignment horizontal="right"/>
    </xf>
    <xf numFmtId="44" fontId="1" fillId="0" borderId="16" xfId="17" applyFont="1" applyBorder="1" applyAlignment="1">
      <alignment/>
    </xf>
    <xf numFmtId="44" fontId="0" fillId="0" borderId="16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44" fontId="0" fillId="0" borderId="15" xfId="0" applyNumberFormat="1" applyFont="1" applyBorder="1" applyAlignment="1">
      <alignment horizontal="right"/>
    </xf>
    <xf numFmtId="44" fontId="0" fillId="0" borderId="14" xfId="0" applyNumberFormat="1" applyFont="1" applyBorder="1" applyAlignment="1">
      <alignment horizontal="right"/>
    </xf>
    <xf numFmtId="44" fontId="1" fillId="0" borderId="16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44" fontId="1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44" fontId="0" fillId="0" borderId="0" xfId="0" applyNumberFormat="1" applyFont="1" applyBorder="1" applyAlignment="1">
      <alignment horizontal="right"/>
    </xf>
    <xf numFmtId="44" fontId="1" fillId="0" borderId="16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44" fontId="0" fillId="3" borderId="2" xfId="17" applyFont="1" applyFill="1" applyBorder="1" applyAlignment="1">
      <alignment/>
    </xf>
    <xf numFmtId="0" fontId="7" fillId="0" borderId="0" xfId="0" applyFont="1" applyBorder="1" applyAlignment="1">
      <alignment horizontal="center" vertical="center" textRotation="90"/>
    </xf>
    <xf numFmtId="0" fontId="0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2" xfId="0" applyFont="1" applyBorder="1" applyAlignment="1">
      <alignment horizontal="right"/>
    </xf>
    <xf numFmtId="0" fontId="1" fillId="0" borderId="0" xfId="0" applyFont="1" applyBorder="1" applyAlignment="1">
      <alignment/>
    </xf>
    <xf numFmtId="165" fontId="0" fillId="0" borderId="16" xfId="0" applyNumberFormat="1" applyFont="1" applyBorder="1" applyAlignment="1">
      <alignment horizontal="center"/>
    </xf>
    <xf numFmtId="165" fontId="0" fillId="0" borderId="16" xfId="0" applyNumberFormat="1" applyFont="1" applyBorder="1" applyAlignment="1">
      <alignment horizontal="right"/>
    </xf>
    <xf numFmtId="44" fontId="0" fillId="0" borderId="23" xfId="17" applyFont="1" applyBorder="1" applyAlignment="1">
      <alignment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center"/>
    </xf>
    <xf numFmtId="0" fontId="0" fillId="0" borderId="0" xfId="0" applyAlignment="1">
      <alignment horizontal="left"/>
    </xf>
    <xf numFmtId="172" fontId="0" fillId="0" borderId="5" xfId="0" applyNumberFormat="1" applyBorder="1" applyAlignment="1">
      <alignment horizontal="center"/>
    </xf>
    <xf numFmtId="49" fontId="0" fillId="5" borderId="16" xfId="0" applyNumberFormat="1" applyFont="1" applyFill="1" applyBorder="1" applyAlignment="1">
      <alignment/>
    </xf>
    <xf numFmtId="49" fontId="1" fillId="0" borderId="12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0" fillId="0" borderId="7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25" xfId="0" applyFont="1" applyBorder="1" applyAlignment="1">
      <alignment horizontal="center" vertical="center" textRotation="90" wrapText="1"/>
    </xf>
    <xf numFmtId="0" fontId="0" fillId="0" borderId="26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 textRotation="90"/>
    </xf>
    <xf numFmtId="0" fontId="1" fillId="0" borderId="25" xfId="0" applyFont="1" applyBorder="1" applyAlignment="1">
      <alignment horizontal="center" vertical="center" textRotation="90"/>
    </xf>
    <xf numFmtId="0" fontId="0" fillId="0" borderId="26" xfId="0" applyFont="1" applyBorder="1" applyAlignment="1">
      <alignment horizontal="center" vertical="center" textRotation="90"/>
    </xf>
    <xf numFmtId="0" fontId="0" fillId="0" borderId="2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49" fontId="0" fillId="0" borderId="1" xfId="0" applyNumberFormat="1" applyFont="1" applyBorder="1" applyAlignment="1">
      <alignment/>
    </xf>
    <xf numFmtId="0" fontId="0" fillId="0" borderId="11" xfId="0" applyFont="1" applyBorder="1" applyAlignment="1">
      <alignment vertical="top" wrapText="1"/>
    </xf>
    <xf numFmtId="0" fontId="0" fillId="0" borderId="5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1" fontId="0" fillId="0" borderId="6" xfId="0" applyNumberFormat="1" applyBorder="1" applyAlignment="1">
      <alignment/>
    </xf>
    <xf numFmtId="1" fontId="0" fillId="0" borderId="31" xfId="0" applyNumberFormat="1" applyBorder="1" applyAlignment="1">
      <alignment/>
    </xf>
    <xf numFmtId="0" fontId="1" fillId="0" borderId="25" xfId="0" applyFont="1" applyBorder="1" applyAlignment="1">
      <alignment horizontal="center" vertical="center" textRotation="90" wrapText="1"/>
    </xf>
    <xf numFmtId="0" fontId="1" fillId="0" borderId="26" xfId="0" applyFont="1" applyBorder="1" applyAlignment="1">
      <alignment horizontal="center" vertical="center" textRotation="90" wrapText="1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4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27" xfId="0" applyFont="1" applyBorder="1" applyAlignment="1">
      <alignment horizontal="center" vertical="center" textRotation="90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6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" fillId="5" borderId="0" xfId="0" applyFont="1" applyFill="1" applyBorder="1" applyAlignment="1">
      <alignment horizontal="left" wrapText="1"/>
    </xf>
    <xf numFmtId="0" fontId="0" fillId="5" borderId="0" xfId="0" applyFill="1" applyBorder="1" applyAlignment="1">
      <alignment horizontal="left" wrapText="1"/>
    </xf>
    <xf numFmtId="0" fontId="1" fillId="0" borderId="2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7" xfId="0" applyFont="1" applyBorder="1" applyAlignment="1">
      <alignment/>
    </xf>
    <xf numFmtId="14" fontId="1" fillId="0" borderId="20" xfId="0" applyNumberFormat="1" applyFont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8" xfId="0" applyFont="1" applyBorder="1" applyAlignment="1">
      <alignment horizontal="right"/>
    </xf>
    <xf numFmtId="0" fontId="0" fillId="0" borderId="18" xfId="0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9" xfId="0" applyBorder="1" applyAlignment="1">
      <alignment horizontal="right"/>
    </xf>
    <xf numFmtId="0" fontId="1" fillId="0" borderId="24" xfId="0" applyFont="1" applyBorder="1" applyAlignment="1">
      <alignment horizontal="right"/>
    </xf>
    <xf numFmtId="0" fontId="0" fillId="0" borderId="24" xfId="0" applyBorder="1" applyAlignment="1">
      <alignment horizontal="right"/>
    </xf>
    <xf numFmtId="0" fontId="1" fillId="0" borderId="7" xfId="0" applyFon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4" fillId="0" borderId="1" xfId="20" applyFont="1" applyBorder="1" applyAlignment="1">
      <alignment/>
    </xf>
    <xf numFmtId="0" fontId="4" fillId="0" borderId="1" xfId="2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3" xfId="0" applyFont="1" applyBorder="1" applyAlignment="1">
      <alignment/>
    </xf>
    <xf numFmtId="0" fontId="0" fillId="0" borderId="5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8" fillId="0" borderId="23" xfId="0" applyFont="1" applyBorder="1" applyAlignment="1">
      <alignment horizontal="center" vertical="center" textRotation="90"/>
    </xf>
    <xf numFmtId="0" fontId="8" fillId="0" borderId="21" xfId="0" applyFont="1" applyBorder="1" applyAlignment="1">
      <alignment horizontal="center" vertical="center" textRotation="90"/>
    </xf>
    <xf numFmtId="0" fontId="8" fillId="0" borderId="4" xfId="0" applyFont="1" applyBorder="1" applyAlignment="1">
      <alignment horizontal="center" vertical="center" textRotation="90"/>
    </xf>
    <xf numFmtId="0" fontId="2" fillId="0" borderId="23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 textRotation="90"/>
    </xf>
    <xf numFmtId="0" fontId="0" fillId="0" borderId="21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 horizontal="left"/>
    </xf>
    <xf numFmtId="0" fontId="3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" xfId="0" applyBorder="1" applyAlignment="1">
      <alignment/>
    </xf>
    <xf numFmtId="0" fontId="1" fillId="2" borderId="33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3" fillId="2" borderId="33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15" fontId="10" fillId="0" borderId="5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49" fontId="0" fillId="0" borderId="1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textRotation="90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/>
    </xf>
    <xf numFmtId="0" fontId="0" fillId="3" borderId="3" xfId="0" applyFill="1" applyBorder="1" applyAlignment="1">
      <alignment/>
    </xf>
    <xf numFmtId="0" fontId="0" fillId="0" borderId="11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3" borderId="2" xfId="0" applyFill="1" applyBorder="1" applyAlignment="1">
      <alignment horizontal="left"/>
    </xf>
    <xf numFmtId="0" fontId="2" fillId="0" borderId="23" xfId="0" applyFont="1" applyBorder="1" applyAlignment="1">
      <alignment horizontal="justify" vertical="center" textRotation="90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14" fontId="10" fillId="0" borderId="5" xfId="0" applyNumberFormat="1" applyFont="1" applyBorder="1" applyAlignment="1">
      <alignment horizontal="center"/>
    </xf>
    <xf numFmtId="0" fontId="11" fillId="0" borderId="6" xfId="0" applyFont="1" applyBorder="1" applyAlignment="1">
      <alignment/>
    </xf>
    <xf numFmtId="0" fontId="11" fillId="0" borderId="3" xfId="0" applyFont="1" applyBorder="1" applyAlignment="1">
      <alignment/>
    </xf>
    <xf numFmtId="44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2" xfId="0" applyBorder="1" applyAlignment="1">
      <alignment/>
    </xf>
    <xf numFmtId="0" fontId="0" fillId="0" borderId="9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3" fillId="0" borderId="0" xfId="21" applyFont="1" applyBorder="1" applyAlignment="1">
      <alignment horizontal="center"/>
      <protection/>
    </xf>
    <xf numFmtId="0" fontId="15" fillId="0" borderId="0" xfId="21" applyFont="1" applyBorder="1" applyAlignment="1">
      <alignment/>
      <protection/>
    </xf>
    <xf numFmtId="0" fontId="3" fillId="0" borderId="0" xfId="21" applyFont="1" applyBorder="1" applyAlignment="1">
      <alignment horizontal="right"/>
      <protection/>
    </xf>
    <xf numFmtId="0" fontId="11" fillId="0" borderId="0" xfId="21" applyFont="1" applyAlignment="1">
      <alignment/>
      <protection/>
    </xf>
    <xf numFmtId="0" fontId="3" fillId="0" borderId="0" xfId="21" applyFont="1" applyFill="1" applyBorder="1" applyAlignment="1">
      <alignment horizontal="center"/>
      <protection/>
    </xf>
    <xf numFmtId="0" fontId="3" fillId="0" borderId="0" xfId="21" applyFont="1" applyFill="1" applyAlignment="1">
      <alignment horizontal="left"/>
      <protection/>
    </xf>
    <xf numFmtId="0" fontId="3" fillId="0" borderId="0" xfId="21" applyFont="1" applyBorder="1" applyAlignment="1">
      <alignment horizontal="center" vertical="center" textRotation="90" wrapText="1"/>
      <protection/>
    </xf>
    <xf numFmtId="0" fontId="15" fillId="0" borderId="0" xfId="21" applyFont="1" applyFill="1" applyBorder="1" applyAlignment="1">
      <alignment/>
      <protection/>
    </xf>
    <xf numFmtId="0" fontId="10" fillId="2" borderId="0" xfId="21" applyFont="1" applyFill="1" applyAlignment="1">
      <alignment horizontal="center"/>
      <protection/>
    </xf>
    <xf numFmtId="0" fontId="10" fillId="0" borderId="0" xfId="21" applyFont="1" applyAlignment="1">
      <alignment horizontal="center"/>
      <protection/>
    </xf>
    <xf numFmtId="0" fontId="11" fillId="0" borderId="5" xfId="21" applyFont="1" applyBorder="1" applyAlignment="1">
      <alignment horizontal="left"/>
      <protection/>
    </xf>
    <xf numFmtId="0" fontId="11" fillId="0" borderId="6" xfId="21" applyFont="1" applyBorder="1" applyAlignment="1">
      <alignment horizontal="left"/>
      <protection/>
    </xf>
    <xf numFmtId="0" fontId="24" fillId="0" borderId="6" xfId="21" applyFont="1" applyBorder="1" applyAlignment="1">
      <alignment horizontal="left"/>
      <protection/>
    </xf>
    <xf numFmtId="0" fontId="11" fillId="0" borderId="2" xfId="21" applyFont="1" applyBorder="1" applyAlignment="1">
      <alignment horizontal="left"/>
      <protection/>
    </xf>
    <xf numFmtId="0" fontId="11" fillId="0" borderId="0" xfId="21" applyFont="1" applyBorder="1" applyAlignment="1">
      <alignment/>
      <protection/>
    </xf>
    <xf numFmtId="0" fontId="10" fillId="0" borderId="18" xfId="21" applyFont="1" applyBorder="1" applyAlignment="1">
      <alignment horizontal="right"/>
      <protection/>
    </xf>
    <xf numFmtId="0" fontId="24" fillId="0" borderId="6" xfId="21" applyFont="1" applyBorder="1">
      <alignment/>
      <protection/>
    </xf>
    <xf numFmtId="0" fontId="10" fillId="0" borderId="21" xfId="21" applyFont="1" applyBorder="1" applyAlignment="1">
      <alignment horizontal="left" vertical="center" textRotation="90" readingOrder="1"/>
      <protection/>
    </xf>
    <xf numFmtId="0" fontId="24" fillId="0" borderId="21" xfId="21" applyFont="1" applyBorder="1" applyAlignment="1">
      <alignment vertical="center" readingOrder="1"/>
      <protection/>
    </xf>
    <xf numFmtId="0" fontId="24" fillId="0" borderId="4" xfId="21" applyFont="1" applyBorder="1" applyAlignment="1">
      <alignment vertical="center" readingOrder="1"/>
      <protection/>
    </xf>
    <xf numFmtId="0" fontId="11" fillId="0" borderId="0" xfId="21" applyFont="1" applyBorder="1" applyAlignment="1">
      <alignment horizontal="left"/>
      <protection/>
    </xf>
    <xf numFmtId="0" fontId="10" fillId="0" borderId="21" xfId="21" applyFont="1" applyBorder="1" applyAlignment="1">
      <alignment horizontal="left" vertical="center" textRotation="90"/>
      <protection/>
    </xf>
    <xf numFmtId="0" fontId="11" fillId="0" borderId="21" xfId="21" applyFont="1" applyBorder="1" applyAlignment="1">
      <alignment textRotation="90"/>
      <protection/>
    </xf>
    <xf numFmtId="0" fontId="11" fillId="0" borderId="4" xfId="21" applyFont="1" applyBorder="1" applyAlignment="1">
      <alignment textRotation="90"/>
      <protection/>
    </xf>
    <xf numFmtId="0" fontId="11" fillId="0" borderId="5" xfId="21" applyFont="1" applyBorder="1" applyAlignment="1">
      <alignment/>
      <protection/>
    </xf>
    <xf numFmtId="0" fontId="11" fillId="0" borderId="6" xfId="21" applyFont="1" applyBorder="1" applyAlignment="1">
      <alignment/>
      <protection/>
    </xf>
    <xf numFmtId="0" fontId="23" fillId="0" borderId="1" xfId="21" applyFont="1" applyBorder="1" applyAlignment="1">
      <alignment horizontal="center"/>
      <protection/>
    </xf>
    <xf numFmtId="0" fontId="11" fillId="0" borderId="1" xfId="21" applyFont="1" applyBorder="1" applyAlignment="1">
      <alignment/>
      <protection/>
    </xf>
    <xf numFmtId="0" fontId="11" fillId="0" borderId="4" xfId="21" applyFont="1" applyBorder="1" applyAlignment="1">
      <alignment horizontal="left"/>
      <protection/>
    </xf>
    <xf numFmtId="0" fontId="11" fillId="0" borderId="33" xfId="21" applyFont="1" applyBorder="1" applyAlignment="1">
      <alignment horizontal="left"/>
      <protection/>
    </xf>
    <xf numFmtId="0" fontId="10" fillId="2" borderId="0" xfId="21" applyFont="1" applyFill="1" applyAlignment="1">
      <alignment/>
      <protection/>
    </xf>
    <xf numFmtId="0" fontId="11" fillId="2" borderId="0" xfId="21" applyFont="1" applyFill="1" applyAlignment="1">
      <alignment/>
      <protection/>
    </xf>
    <xf numFmtId="0" fontId="10" fillId="0" borderId="20" xfId="21" applyFont="1" applyBorder="1" applyAlignment="1">
      <alignment horizontal="center"/>
      <protection/>
    </xf>
    <xf numFmtId="0" fontId="10" fillId="0" borderId="24" xfId="21" applyFont="1" applyBorder="1" applyAlignment="1">
      <alignment horizontal="center"/>
      <protection/>
    </xf>
    <xf numFmtId="0" fontId="20" fillId="0" borderId="5" xfId="0" applyFont="1" applyBorder="1" applyAlignment="1">
      <alignment/>
    </xf>
    <xf numFmtId="0" fontId="20" fillId="0" borderId="6" xfId="0" applyFont="1" applyBorder="1" applyAlignment="1">
      <alignment/>
    </xf>
    <xf numFmtId="0" fontId="20" fillId="0" borderId="3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0" fontId="4" fillId="0" borderId="0" xfId="20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roduction Engineering Work Shee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714375</xdr:colOff>
      <xdr:row>0</xdr:row>
      <xdr:rowOff>66675</xdr:rowOff>
    </xdr:from>
    <xdr:to>
      <xdr:col>6</xdr:col>
      <xdr:colOff>276225</xdr:colOff>
      <xdr:row>0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66675"/>
          <a:ext cx="17907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809625</xdr:colOff>
      <xdr:row>1</xdr:row>
      <xdr:rowOff>66675</xdr:rowOff>
    </xdr:from>
    <xdr:to>
      <xdr:col>6</xdr:col>
      <xdr:colOff>371475</xdr:colOff>
      <xdr:row>1</xdr:row>
      <xdr:rowOff>285750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314325"/>
          <a:ext cx="23241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809625</xdr:colOff>
      <xdr:row>1</xdr:row>
      <xdr:rowOff>66675</xdr:rowOff>
    </xdr:from>
    <xdr:to>
      <xdr:col>5</xdr:col>
      <xdr:colOff>371475</xdr:colOff>
      <xdr:row>1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695325"/>
          <a:ext cx="23622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809625</xdr:colOff>
      <xdr:row>1</xdr:row>
      <xdr:rowOff>66675</xdr:rowOff>
    </xdr:from>
    <xdr:to>
      <xdr:col>5</xdr:col>
      <xdr:colOff>371475</xdr:colOff>
      <xdr:row>1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466725"/>
          <a:ext cx="23622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25924;&#26995;&#28263;&#11826;&#28516;c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view="pageBreakPreview" zoomScaleSheetLayoutView="100" workbookViewId="0" topLeftCell="A1">
      <selection activeCell="V45" sqref="V45"/>
    </sheetView>
  </sheetViews>
  <sheetFormatPr defaultColWidth="11.421875" defaultRowHeight="12.75"/>
  <cols>
    <col min="1" max="1" width="10.140625" style="194" customWidth="1"/>
    <col min="2" max="2" width="12.8515625" style="194" customWidth="1"/>
    <col min="3" max="3" width="3.8515625" style="194" customWidth="1"/>
    <col min="4" max="4" width="18.7109375" style="194" customWidth="1"/>
    <col min="5" max="5" width="5.28125" style="194" customWidth="1"/>
    <col min="6" max="6" width="9.421875" style="194" customWidth="1"/>
    <col min="7" max="7" width="14.7109375" style="194" customWidth="1"/>
    <col min="8" max="8" width="5.140625" style="194" customWidth="1"/>
    <col min="9" max="9" width="6.8515625" style="194" customWidth="1"/>
    <col min="10" max="10" width="3.7109375" style="194" customWidth="1"/>
    <col min="11" max="11" width="14.7109375" style="196" customWidth="1"/>
    <col min="12" max="16384" width="8.8515625" style="194" customWidth="1"/>
  </cols>
  <sheetData>
    <row r="1" spans="1:13" s="190" customFormat="1" ht="26.25" customHeight="1" thickBot="1">
      <c r="A1" s="310"/>
      <c r="B1" s="311"/>
      <c r="C1" s="311"/>
      <c r="D1" s="311"/>
      <c r="E1" s="311"/>
      <c r="F1" s="311"/>
      <c r="G1" s="311"/>
      <c r="H1" s="311"/>
      <c r="I1" s="311"/>
      <c r="J1" s="311"/>
      <c r="K1" s="312"/>
      <c r="M1" s="191"/>
    </row>
    <row r="2" spans="1:11" s="5" customFormat="1" ht="15" customHeight="1" thickBot="1">
      <c r="A2" s="313">
        <v>38758</v>
      </c>
      <c r="B2" s="311"/>
      <c r="C2" s="311"/>
      <c r="D2" s="326" t="s">
        <v>195</v>
      </c>
      <c r="E2" s="327"/>
      <c r="F2" s="327"/>
      <c r="G2" s="327"/>
      <c r="H2" s="247" t="s">
        <v>196</v>
      </c>
      <c r="I2" s="191"/>
      <c r="J2" s="247" t="s">
        <v>197</v>
      </c>
      <c r="K2" s="191"/>
    </row>
    <row r="3" spans="1:11" s="5" customFormat="1" ht="16.5" customHeight="1">
      <c r="A3" s="192" t="s">
        <v>231</v>
      </c>
      <c r="B3" s="314" t="s">
        <v>92</v>
      </c>
      <c r="C3" s="315"/>
      <c r="D3" s="315"/>
      <c r="E3" s="315"/>
      <c r="F3" s="316"/>
      <c r="G3" s="317" t="s">
        <v>54</v>
      </c>
      <c r="H3" s="318"/>
      <c r="I3" s="318"/>
      <c r="J3" s="318"/>
      <c r="K3" s="319"/>
    </row>
    <row r="4" spans="1:7" ht="17.25" customHeight="1" thickBot="1">
      <c r="A4" s="322" t="s">
        <v>154</v>
      </c>
      <c r="B4" s="323"/>
      <c r="C4" s="320" t="s">
        <v>232</v>
      </c>
      <c r="D4" s="320"/>
      <c r="E4" s="320"/>
      <c r="F4" s="22" t="s">
        <v>100</v>
      </c>
      <c r="G4" s="195"/>
    </row>
    <row r="5" ht="11.25" customHeight="1"/>
    <row r="6" spans="2:10" ht="12.75" thickBot="1">
      <c r="B6" s="5" t="s">
        <v>152</v>
      </c>
      <c r="C6" s="320" t="s">
        <v>6</v>
      </c>
      <c r="D6" s="320"/>
      <c r="E6" s="320"/>
      <c r="F6" s="22" t="s">
        <v>172</v>
      </c>
      <c r="G6" s="321" t="s">
        <v>10</v>
      </c>
      <c r="H6" s="320"/>
      <c r="I6" s="320"/>
      <c r="J6" s="320"/>
    </row>
    <row r="8" spans="2:10" ht="12.75" thickBot="1">
      <c r="B8" s="5" t="s">
        <v>165</v>
      </c>
      <c r="C8" s="320" t="s">
        <v>7</v>
      </c>
      <c r="D8" s="320"/>
      <c r="E8" s="320"/>
      <c r="F8" s="22" t="s">
        <v>170</v>
      </c>
      <c r="G8" s="268" t="s">
        <v>8</v>
      </c>
      <c r="H8" s="268"/>
      <c r="I8" s="268"/>
      <c r="J8" s="268"/>
    </row>
    <row r="9" ht="12">
      <c r="D9" s="194" t="s">
        <v>166</v>
      </c>
    </row>
    <row r="10" spans="2:10" ht="12.75" thickBot="1">
      <c r="B10" s="5" t="s">
        <v>163</v>
      </c>
      <c r="C10" s="330" t="s">
        <v>9</v>
      </c>
      <c r="D10" s="331"/>
      <c r="E10" s="331"/>
      <c r="F10" s="22" t="s">
        <v>171</v>
      </c>
      <c r="G10" s="320"/>
      <c r="H10" s="320"/>
      <c r="I10" s="320"/>
      <c r="J10" s="320"/>
    </row>
    <row r="12" spans="2:10" ht="12.75" thickBot="1">
      <c r="B12" s="5" t="s">
        <v>161</v>
      </c>
      <c r="C12" s="320" t="s">
        <v>11</v>
      </c>
      <c r="D12" s="320"/>
      <c r="E12" s="5" t="s">
        <v>167</v>
      </c>
      <c r="F12" s="197"/>
      <c r="G12" s="193" t="s">
        <v>153</v>
      </c>
      <c r="H12" s="320">
        <v>100</v>
      </c>
      <c r="I12" s="320"/>
      <c r="J12" s="320"/>
    </row>
    <row r="13" ht="12">
      <c r="B13" s="5" t="s">
        <v>166</v>
      </c>
    </row>
    <row r="14" spans="2:10" ht="12.75" thickBot="1">
      <c r="B14" s="5" t="s">
        <v>168</v>
      </c>
      <c r="C14" s="268" t="s">
        <v>12</v>
      </c>
      <c r="D14" s="268"/>
      <c r="E14" s="268"/>
      <c r="G14" s="22" t="s">
        <v>169</v>
      </c>
      <c r="H14" s="268" t="s">
        <v>13</v>
      </c>
      <c r="I14" s="268"/>
      <c r="J14" s="268"/>
    </row>
    <row r="15" spans="2:10" ht="12.75" thickBot="1">
      <c r="B15" s="5"/>
      <c r="C15" s="198"/>
      <c r="D15" s="198"/>
      <c r="E15" s="198"/>
      <c r="G15" s="22"/>
      <c r="H15" s="198"/>
      <c r="I15" s="198"/>
      <c r="J15" s="198"/>
    </row>
    <row r="16" spans="1:11" ht="12.75" thickBot="1">
      <c r="A16" s="324" t="s">
        <v>191</v>
      </c>
      <c r="B16" s="325"/>
      <c r="C16" s="199"/>
      <c r="E16" s="250"/>
      <c r="F16" s="200" t="s">
        <v>238</v>
      </c>
      <c r="G16" s="22"/>
      <c r="H16" s="199"/>
      <c r="I16" s="251" t="s">
        <v>193</v>
      </c>
      <c r="J16" s="252"/>
      <c r="K16" s="253"/>
    </row>
    <row r="17" spans="2:11" ht="12.75" thickBot="1">
      <c r="B17" s="5"/>
      <c r="C17" s="201"/>
      <c r="D17" s="201"/>
      <c r="E17" s="201"/>
      <c r="F17" s="201"/>
      <c r="G17" s="201"/>
      <c r="H17" s="201"/>
      <c r="I17" s="201"/>
      <c r="J17" s="201"/>
      <c r="K17" s="189"/>
    </row>
    <row r="18" spans="1:11" ht="12.75">
      <c r="A18" s="324" t="s">
        <v>112</v>
      </c>
      <c r="B18" s="325"/>
      <c r="C18" s="202">
        <v>10</v>
      </c>
      <c r="D18" s="245" t="s">
        <v>113</v>
      </c>
      <c r="E18" s="203">
        <v>25</v>
      </c>
      <c r="F18" s="328" t="s">
        <v>118</v>
      </c>
      <c r="G18" s="329"/>
      <c r="H18" s="204"/>
      <c r="I18" s="201"/>
      <c r="J18" s="201"/>
      <c r="K18" s="189"/>
    </row>
    <row r="19" spans="2:11" ht="12.75">
      <c r="B19" s="5"/>
      <c r="C19" s="206">
        <v>15</v>
      </c>
      <c r="D19" s="246" t="s">
        <v>114</v>
      </c>
      <c r="E19" s="207">
        <v>29</v>
      </c>
      <c r="F19" s="306" t="s">
        <v>119</v>
      </c>
      <c r="G19" s="307"/>
      <c r="H19" s="208"/>
      <c r="I19" s="201"/>
      <c r="J19" s="201"/>
      <c r="K19" s="189"/>
    </row>
    <row r="20" spans="2:11" ht="12.75">
      <c r="B20" s="5"/>
      <c r="C20" s="206">
        <v>18</v>
      </c>
      <c r="D20" s="246" t="s">
        <v>115</v>
      </c>
      <c r="E20" s="207">
        <v>30</v>
      </c>
      <c r="F20" s="308" t="s">
        <v>120</v>
      </c>
      <c r="G20" s="309"/>
      <c r="H20" s="208"/>
      <c r="I20" s="201"/>
      <c r="J20" s="201"/>
      <c r="K20" s="189"/>
    </row>
    <row r="21" spans="2:11" ht="12.75">
      <c r="B21" s="5"/>
      <c r="C21" s="206">
        <v>21</v>
      </c>
      <c r="D21" s="246" t="s">
        <v>116</v>
      </c>
      <c r="E21" s="207">
        <v>32</v>
      </c>
      <c r="F21" s="306" t="s">
        <v>121</v>
      </c>
      <c r="G21" s="307"/>
      <c r="H21" s="208"/>
      <c r="I21" s="201"/>
      <c r="J21" s="201"/>
      <c r="K21" s="189"/>
    </row>
    <row r="22" spans="3:11" ht="12.75">
      <c r="C22" s="206">
        <v>24</v>
      </c>
      <c r="D22" s="246" t="s">
        <v>117</v>
      </c>
      <c r="E22" s="207">
        <v>8</v>
      </c>
      <c r="F22" s="306" t="s">
        <v>122</v>
      </c>
      <c r="G22" s="307"/>
      <c r="H22" s="208"/>
      <c r="I22" s="201"/>
      <c r="J22" s="201"/>
      <c r="K22" s="189"/>
    </row>
    <row r="23" spans="3:11" ht="13.5" thickBot="1">
      <c r="C23" s="209">
        <v>12</v>
      </c>
      <c r="D23" s="438" t="s">
        <v>232</v>
      </c>
      <c r="E23" s="210">
        <v>11</v>
      </c>
      <c r="F23" s="304" t="s">
        <v>91</v>
      </c>
      <c r="G23" s="305"/>
      <c r="H23" s="211"/>
      <c r="I23" s="201"/>
      <c r="J23" s="201"/>
      <c r="K23" s="189"/>
    </row>
    <row r="24" spans="3:11" ht="17.25" customHeight="1" thickBot="1">
      <c r="C24" s="201"/>
      <c r="D24" s="201"/>
      <c r="E24" s="201"/>
      <c r="F24" s="201"/>
      <c r="G24" s="201"/>
      <c r="H24" s="201"/>
      <c r="I24" s="201"/>
      <c r="J24" s="201"/>
      <c r="K24" s="189"/>
    </row>
    <row r="25" spans="2:11" ht="17.25" customHeight="1">
      <c r="B25" s="5" t="s">
        <v>60</v>
      </c>
      <c r="C25" s="269" t="s">
        <v>15</v>
      </c>
      <c r="D25" s="254"/>
      <c r="E25" s="254"/>
      <c r="F25" s="254"/>
      <c r="G25" s="254"/>
      <c r="H25" s="254"/>
      <c r="I25" s="254"/>
      <c r="J25" s="255"/>
      <c r="K25" s="189"/>
    </row>
    <row r="26" spans="2:11" ht="12.75" thickBot="1">
      <c r="B26" s="5"/>
      <c r="C26" s="256"/>
      <c r="D26" s="257"/>
      <c r="E26" s="257"/>
      <c r="F26" s="257"/>
      <c r="G26" s="257"/>
      <c r="H26" s="257"/>
      <c r="I26" s="257"/>
      <c r="J26" s="258"/>
      <c r="K26" s="189"/>
    </row>
    <row r="27" spans="3:11" ht="12">
      <c r="C27" s="439" t="s">
        <v>14</v>
      </c>
      <c r="D27" s="212"/>
      <c r="E27" s="212"/>
      <c r="F27" s="212"/>
      <c r="G27" s="212"/>
      <c r="H27" s="212"/>
      <c r="I27" s="212"/>
      <c r="J27" s="212"/>
      <c r="K27" s="189"/>
    </row>
    <row r="28" spans="2:11" ht="12.75" thickBot="1">
      <c r="B28" s="205" t="s">
        <v>173</v>
      </c>
      <c r="C28" s="213" t="s">
        <v>166</v>
      </c>
      <c r="D28" s="214" t="s">
        <v>58</v>
      </c>
      <c r="E28" s="213"/>
      <c r="F28" s="213"/>
      <c r="G28" s="205" t="s">
        <v>174</v>
      </c>
      <c r="H28" s="302" t="s">
        <v>156</v>
      </c>
      <c r="I28" s="303" t="s">
        <v>166</v>
      </c>
      <c r="J28" s="303"/>
      <c r="K28" s="205" t="s">
        <v>59</v>
      </c>
    </row>
    <row r="29" spans="1:11" ht="12.75" thickBot="1">
      <c r="A29" s="225" t="s">
        <v>61</v>
      </c>
      <c r="B29" s="218" t="s">
        <v>62</v>
      </c>
      <c r="C29" s="300" t="s">
        <v>202</v>
      </c>
      <c r="D29" s="300"/>
      <c r="E29" s="300"/>
      <c r="F29" s="300"/>
      <c r="G29" s="216">
        <v>69</v>
      </c>
      <c r="H29" s="284">
        <v>2</v>
      </c>
      <c r="I29" s="282"/>
      <c r="J29" s="283"/>
      <c r="K29" s="217">
        <f>G29*H29</f>
        <v>138</v>
      </c>
    </row>
    <row r="30" spans="1:11" ht="15.75" customHeight="1">
      <c r="A30" s="301" t="s">
        <v>157</v>
      </c>
      <c r="B30" s="218" t="s">
        <v>107</v>
      </c>
      <c r="C30" s="300" t="s">
        <v>108</v>
      </c>
      <c r="D30" s="300"/>
      <c r="E30" s="300"/>
      <c r="F30" s="300"/>
      <c r="G30" s="216">
        <v>69</v>
      </c>
      <c r="H30" s="284">
        <v>2</v>
      </c>
      <c r="I30" s="282"/>
      <c r="J30" s="283"/>
      <c r="K30" s="217">
        <f>G30*H30</f>
        <v>138</v>
      </c>
    </row>
    <row r="31" spans="1:11" ht="16.5" customHeight="1">
      <c r="A31" s="275"/>
      <c r="B31" s="218" t="s">
        <v>63</v>
      </c>
      <c r="C31" s="281" t="s">
        <v>203</v>
      </c>
      <c r="D31" s="286"/>
      <c r="E31" s="286" t="s">
        <v>166</v>
      </c>
      <c r="F31" s="287"/>
      <c r="G31" s="216">
        <v>76</v>
      </c>
      <c r="H31" s="284">
        <v>0</v>
      </c>
      <c r="I31" s="282">
        <v>0</v>
      </c>
      <c r="J31" s="283"/>
      <c r="K31" s="217">
        <f>G31*H31</f>
        <v>0</v>
      </c>
    </row>
    <row r="32" spans="1:11" ht="15" customHeight="1">
      <c r="A32" s="275"/>
      <c r="B32" s="218" t="s">
        <v>64</v>
      </c>
      <c r="C32" s="281" t="s">
        <v>71</v>
      </c>
      <c r="D32" s="282"/>
      <c r="E32" s="282"/>
      <c r="F32" s="283"/>
      <c r="G32" s="216">
        <v>72</v>
      </c>
      <c r="H32" s="284">
        <v>0</v>
      </c>
      <c r="I32" s="282">
        <v>0</v>
      </c>
      <c r="J32" s="283"/>
      <c r="K32" s="220">
        <f>G32*H32</f>
        <v>0</v>
      </c>
    </row>
    <row r="33" spans="1:11" ht="17.25" customHeight="1" thickBot="1">
      <c r="A33" s="259"/>
      <c r="B33" s="218" t="s">
        <v>106</v>
      </c>
      <c r="C33" s="300" t="s">
        <v>123</v>
      </c>
      <c r="D33" s="300"/>
      <c r="E33" s="300"/>
      <c r="F33" s="300"/>
      <c r="G33" s="221">
        <v>76</v>
      </c>
      <c r="H33" s="284">
        <v>0</v>
      </c>
      <c r="I33" s="282"/>
      <c r="J33" s="283"/>
      <c r="K33" s="222">
        <f>G33*H33</f>
        <v>0</v>
      </c>
    </row>
    <row r="34" spans="1:11" ht="19.5" customHeight="1" thickBot="1">
      <c r="A34" s="260"/>
      <c r="B34" s="218"/>
      <c r="C34" s="281"/>
      <c r="D34" s="286"/>
      <c r="E34" s="286"/>
      <c r="F34" s="286"/>
      <c r="G34" s="223" t="s">
        <v>239</v>
      </c>
      <c r="H34" s="278"/>
      <c r="I34" s="282"/>
      <c r="J34" s="282"/>
      <c r="K34" s="224">
        <f>SUM(K29:K32)</f>
        <v>276</v>
      </c>
    </row>
    <row r="35" spans="1:11" ht="19.5" customHeight="1" thickBot="1">
      <c r="A35" s="225" t="s">
        <v>75</v>
      </c>
      <c r="B35" s="218" t="s">
        <v>62</v>
      </c>
      <c r="C35" s="300" t="s">
        <v>202</v>
      </c>
      <c r="D35" s="300"/>
      <c r="E35" s="300"/>
      <c r="F35" s="300"/>
      <c r="G35" s="221">
        <v>69</v>
      </c>
      <c r="H35" s="284">
        <v>12</v>
      </c>
      <c r="I35" s="282">
        <v>0</v>
      </c>
      <c r="J35" s="283"/>
      <c r="K35" s="226">
        <f>G35*H35</f>
        <v>828</v>
      </c>
    </row>
    <row r="36" spans="1:11" ht="14.25" customHeight="1">
      <c r="A36" s="261" t="s">
        <v>158</v>
      </c>
      <c r="B36" s="218" t="s">
        <v>63</v>
      </c>
      <c r="C36" s="300" t="s">
        <v>203</v>
      </c>
      <c r="D36" s="300"/>
      <c r="E36" s="300" t="s">
        <v>166</v>
      </c>
      <c r="F36" s="300"/>
      <c r="G36" s="216">
        <v>69</v>
      </c>
      <c r="H36" s="284">
        <v>40</v>
      </c>
      <c r="I36" s="282">
        <v>0</v>
      </c>
      <c r="J36" s="283"/>
      <c r="K36" s="217">
        <f>G36*H36</f>
        <v>2760</v>
      </c>
    </row>
    <row r="37" spans="1:11" ht="18" customHeight="1">
      <c r="A37" s="262"/>
      <c r="B37" s="218" t="s">
        <v>106</v>
      </c>
      <c r="C37" s="281" t="s">
        <v>123</v>
      </c>
      <c r="D37" s="286"/>
      <c r="E37" s="286"/>
      <c r="F37" s="287"/>
      <c r="G37" s="216">
        <v>69</v>
      </c>
      <c r="H37" s="284">
        <v>20</v>
      </c>
      <c r="I37" s="282">
        <v>0</v>
      </c>
      <c r="J37" s="283"/>
      <c r="K37" s="217">
        <f>G37*H37</f>
        <v>1380</v>
      </c>
    </row>
    <row r="38" spans="1:11" ht="19.5" customHeight="1" thickBot="1">
      <c r="A38" s="262"/>
      <c r="B38" s="218" t="s">
        <v>211</v>
      </c>
      <c r="C38" s="281" t="s">
        <v>220</v>
      </c>
      <c r="D38" s="282"/>
      <c r="E38" s="282"/>
      <c r="F38" s="283"/>
      <c r="G38" s="219">
        <v>1500</v>
      </c>
      <c r="H38" s="284"/>
      <c r="I38" s="282">
        <v>0</v>
      </c>
      <c r="J38" s="283"/>
      <c r="K38" s="227">
        <f>G38*H38</f>
        <v>0</v>
      </c>
    </row>
    <row r="39" spans="1:11" ht="21" customHeight="1" thickBot="1">
      <c r="A39" s="263"/>
      <c r="B39" s="264"/>
      <c r="C39" s="265"/>
      <c r="D39" s="265"/>
      <c r="E39" s="265"/>
      <c r="F39" s="265"/>
      <c r="G39" s="225" t="s">
        <v>240</v>
      </c>
      <c r="H39" s="266"/>
      <c r="I39" s="282"/>
      <c r="J39" s="267"/>
      <c r="K39" s="228">
        <f>SUM(K35:K38)</f>
        <v>4968</v>
      </c>
    </row>
    <row r="40" spans="1:11" ht="18" customHeight="1" thickBot="1">
      <c r="A40" s="225" t="s">
        <v>94</v>
      </c>
      <c r="B40" s="218" t="s">
        <v>62</v>
      </c>
      <c r="C40" s="300" t="s">
        <v>202</v>
      </c>
      <c r="D40" s="300"/>
      <c r="E40" s="300"/>
      <c r="F40" s="300"/>
      <c r="G40" s="221">
        <v>69</v>
      </c>
      <c r="H40" s="284">
        <v>4</v>
      </c>
      <c r="I40" s="282">
        <v>0</v>
      </c>
      <c r="J40" s="283"/>
      <c r="K40" s="226">
        <f aca="true" t="shared" si="0" ref="K40:K45">G40*H40</f>
        <v>276</v>
      </c>
    </row>
    <row r="41" spans="1:11" ht="11.25" customHeight="1">
      <c r="A41" s="301" t="s">
        <v>159</v>
      </c>
      <c r="B41" s="218" t="s">
        <v>63</v>
      </c>
      <c r="C41" s="300" t="s">
        <v>203</v>
      </c>
      <c r="D41" s="300"/>
      <c r="E41" s="300" t="s">
        <v>166</v>
      </c>
      <c r="F41" s="300"/>
      <c r="G41" s="216">
        <v>76</v>
      </c>
      <c r="H41" s="284">
        <v>0</v>
      </c>
      <c r="I41" s="282">
        <v>0</v>
      </c>
      <c r="J41" s="283"/>
      <c r="K41" s="217">
        <f t="shared" si="0"/>
        <v>0</v>
      </c>
    </row>
    <row r="42" spans="1:11" ht="15" customHeight="1">
      <c r="A42" s="275"/>
      <c r="B42" s="218" t="s">
        <v>64</v>
      </c>
      <c r="C42" s="281" t="s">
        <v>71</v>
      </c>
      <c r="D42" s="286"/>
      <c r="E42" s="286"/>
      <c r="F42" s="287"/>
      <c r="G42" s="244">
        <v>72</v>
      </c>
      <c r="H42" s="284">
        <v>0</v>
      </c>
      <c r="I42" s="282">
        <v>0</v>
      </c>
      <c r="J42" s="283"/>
      <c r="K42" s="217">
        <f t="shared" si="0"/>
        <v>0</v>
      </c>
    </row>
    <row r="43" spans="1:11" ht="16.5" customHeight="1">
      <c r="A43" s="275"/>
      <c r="B43" s="218" t="s">
        <v>211</v>
      </c>
      <c r="C43" s="281" t="s">
        <v>220</v>
      </c>
      <c r="D43" s="282"/>
      <c r="E43" s="282"/>
      <c r="F43" s="282"/>
      <c r="G43" s="216">
        <v>0</v>
      </c>
      <c r="H43" s="278">
        <v>0</v>
      </c>
      <c r="I43" s="282">
        <v>0</v>
      </c>
      <c r="J43" s="283"/>
      <c r="K43" s="227">
        <f t="shared" si="0"/>
        <v>0</v>
      </c>
    </row>
    <row r="44" spans="1:11" ht="17.25" customHeight="1">
      <c r="A44" s="259"/>
      <c r="B44" s="218" t="s">
        <v>124</v>
      </c>
      <c r="C44" s="300" t="s">
        <v>241</v>
      </c>
      <c r="D44" s="300"/>
      <c r="E44" s="300"/>
      <c r="F44" s="300"/>
      <c r="G44" s="221">
        <v>3</v>
      </c>
      <c r="H44" s="284">
        <v>0</v>
      </c>
      <c r="I44" s="282">
        <v>0</v>
      </c>
      <c r="J44" s="283"/>
      <c r="K44" s="220">
        <f t="shared" si="0"/>
        <v>0</v>
      </c>
    </row>
    <row r="45" spans="1:11" ht="13.5" customHeight="1">
      <c r="A45" s="259"/>
      <c r="B45" s="218" t="s">
        <v>95</v>
      </c>
      <c r="C45" s="300" t="s">
        <v>102</v>
      </c>
      <c r="D45" s="300"/>
      <c r="E45" s="300"/>
      <c r="F45" s="300"/>
      <c r="G45" s="216">
        <v>76</v>
      </c>
      <c r="H45" s="284">
        <v>0</v>
      </c>
      <c r="I45" s="282">
        <v>0</v>
      </c>
      <c r="J45" s="283"/>
      <c r="K45" s="217">
        <f t="shared" si="0"/>
        <v>0</v>
      </c>
    </row>
    <row r="46" spans="1:11" ht="18" customHeight="1">
      <c r="A46" s="259"/>
      <c r="B46" s="218" t="s">
        <v>237</v>
      </c>
      <c r="C46" s="281" t="s">
        <v>190</v>
      </c>
      <c r="D46" s="286"/>
      <c r="E46" s="286"/>
      <c r="F46" s="287"/>
      <c r="G46">
        <v>0.0003</v>
      </c>
      <c r="H46" s="284"/>
      <c r="I46" s="282">
        <v>0</v>
      </c>
      <c r="J46" s="283"/>
      <c r="K46" s="248"/>
    </row>
    <row r="47" spans="1:11" ht="14.25" customHeight="1" thickBot="1">
      <c r="A47" s="259"/>
      <c r="B47" s="218"/>
      <c r="C47" s="270" t="s">
        <v>230</v>
      </c>
      <c r="D47" s="271"/>
      <c r="E47" s="271" t="s">
        <v>229</v>
      </c>
      <c r="F47" s="272"/>
      <c r="G47">
        <v>0</v>
      </c>
      <c r="H47" s="249" t="s">
        <v>229</v>
      </c>
      <c r="I47" s="273">
        <v>365</v>
      </c>
      <c r="J47" s="274"/>
      <c r="K47" s="227">
        <f>SUM(G46*G47)*I47</f>
        <v>0</v>
      </c>
    </row>
    <row r="48" spans="1:11" ht="14.25" customHeight="1" thickBot="1">
      <c r="A48" s="260"/>
      <c r="B48" s="218"/>
      <c r="C48" s="300"/>
      <c r="D48" s="300"/>
      <c r="E48" s="300"/>
      <c r="F48" s="277"/>
      <c r="G48" s="223" t="s">
        <v>97</v>
      </c>
      <c r="H48" s="284"/>
      <c r="I48" s="282"/>
      <c r="J48" s="282"/>
      <c r="K48" s="224">
        <f>SUM(K40:K47)</f>
        <v>276</v>
      </c>
    </row>
    <row r="49" spans="1:11" ht="14.25" customHeight="1" thickBot="1">
      <c r="A49" s="225" t="s">
        <v>246</v>
      </c>
      <c r="B49" s="218" t="s">
        <v>211</v>
      </c>
      <c r="C49" s="300" t="s">
        <v>220</v>
      </c>
      <c r="D49" s="300"/>
      <c r="E49" s="300"/>
      <c r="F49" s="300"/>
      <c r="G49" s="221">
        <v>0</v>
      </c>
      <c r="H49" s="284">
        <v>0</v>
      </c>
      <c r="I49" s="282">
        <v>0</v>
      </c>
      <c r="J49" s="283"/>
      <c r="K49" s="226">
        <f aca="true" t="shared" si="1" ref="K49:K70">G49*H49</f>
        <v>0</v>
      </c>
    </row>
    <row r="50" spans="1:11" ht="15" customHeight="1">
      <c r="A50" s="301" t="s">
        <v>98</v>
      </c>
      <c r="B50" s="218" t="s">
        <v>211</v>
      </c>
      <c r="C50" s="281" t="s">
        <v>220</v>
      </c>
      <c r="D50" s="286"/>
      <c r="E50" s="286"/>
      <c r="F50" s="287"/>
      <c r="G50" s="216">
        <v>0</v>
      </c>
      <c r="H50" s="284">
        <v>0</v>
      </c>
      <c r="I50" s="282">
        <v>0</v>
      </c>
      <c r="J50" s="283"/>
      <c r="K50" s="217">
        <f>SUM(K49:K49)</f>
        <v>0</v>
      </c>
    </row>
    <row r="51" spans="1:11" ht="15" customHeight="1" thickBot="1">
      <c r="A51" s="275"/>
      <c r="B51" s="218" t="s">
        <v>211</v>
      </c>
      <c r="C51" s="281" t="s">
        <v>220</v>
      </c>
      <c r="D51" s="282"/>
      <c r="E51" s="282"/>
      <c r="F51" s="283"/>
      <c r="G51" s="219">
        <v>0</v>
      </c>
      <c r="H51" s="284">
        <v>0</v>
      </c>
      <c r="I51" s="282">
        <v>0</v>
      </c>
      <c r="J51" s="283"/>
      <c r="K51" s="227">
        <f>SUM(K50:K50)</f>
        <v>0</v>
      </c>
    </row>
    <row r="52" spans="1:11" ht="17.25" customHeight="1" thickBot="1">
      <c r="A52" s="276"/>
      <c r="B52" s="218"/>
      <c r="C52" s="300"/>
      <c r="D52" s="300"/>
      <c r="E52" s="300"/>
      <c r="F52" s="277"/>
      <c r="G52" s="223" t="s">
        <v>99</v>
      </c>
      <c r="H52" s="278"/>
      <c r="I52" s="282"/>
      <c r="J52" s="282"/>
      <c r="K52" s="224">
        <f>SUM(K49:K51)</f>
        <v>0</v>
      </c>
    </row>
    <row r="53" spans="2:11" ht="15" customHeight="1">
      <c r="B53" s="213"/>
      <c r="C53" s="213"/>
      <c r="H53" s="214"/>
      <c r="J53" s="229"/>
      <c r="K53" s="230"/>
    </row>
    <row r="54" spans="2:8" ht="15" customHeight="1" thickBot="1">
      <c r="B54" s="213"/>
      <c r="C54" s="213"/>
      <c r="G54" s="213"/>
      <c r="H54" s="231"/>
    </row>
    <row r="55" spans="2:11" ht="15" customHeight="1" thickBot="1">
      <c r="B55" s="213"/>
      <c r="C55" s="212"/>
      <c r="D55" s="212"/>
      <c r="E55" s="212"/>
      <c r="F55" s="212"/>
      <c r="G55" s="291" t="s">
        <v>180</v>
      </c>
      <c r="H55" s="292"/>
      <c r="I55" s="292"/>
      <c r="J55" s="232"/>
      <c r="K55" s="233">
        <f>SUM(K52,K48,K39,K34)</f>
        <v>5520</v>
      </c>
    </row>
    <row r="56" spans="1:11" ht="15" customHeight="1">
      <c r="A56" s="213"/>
      <c r="B56" s="213"/>
      <c r="C56" s="212"/>
      <c r="D56" s="212"/>
      <c r="E56" s="212"/>
      <c r="F56" s="212"/>
      <c r="G56" s="188"/>
      <c r="H56" s="189"/>
      <c r="I56" s="189"/>
      <c r="J56" s="232"/>
      <c r="K56" s="230"/>
    </row>
    <row r="57" spans="1:11" ht="15" customHeight="1" thickBot="1">
      <c r="A57" s="213"/>
      <c r="B57" s="213"/>
      <c r="C57" s="212"/>
      <c r="D57" s="212"/>
      <c r="E57" s="212"/>
      <c r="F57" s="212"/>
      <c r="G57" s="188"/>
      <c r="H57" s="189"/>
      <c r="I57" s="189"/>
      <c r="J57" s="232"/>
      <c r="K57" s="230"/>
    </row>
    <row r="58" spans="1:11" ht="15" customHeight="1" thickBot="1">
      <c r="A58" s="234" t="s">
        <v>129</v>
      </c>
      <c r="B58" s="215"/>
      <c r="C58" s="293" t="s">
        <v>130</v>
      </c>
      <c r="D58" s="294"/>
      <c r="E58" s="294"/>
      <c r="F58" s="295"/>
      <c r="G58" s="216"/>
      <c r="H58" s="284"/>
      <c r="I58" s="282"/>
      <c r="J58" s="283"/>
      <c r="K58" s="217"/>
    </row>
    <row r="59" spans="1:11" ht="15" customHeight="1">
      <c r="A59" s="296" t="s">
        <v>189</v>
      </c>
      <c r="B59" s="186" t="s">
        <v>0</v>
      </c>
      <c r="C59" s="299" t="s">
        <v>145</v>
      </c>
      <c r="D59" s="299"/>
      <c r="E59" s="299"/>
      <c r="F59" s="299"/>
      <c r="G59" s="216">
        <v>76</v>
      </c>
      <c r="H59" s="284">
        <v>12</v>
      </c>
      <c r="I59" s="282">
        <v>0</v>
      </c>
      <c r="J59" s="283"/>
      <c r="K59" s="217">
        <f t="shared" si="1"/>
        <v>912</v>
      </c>
    </row>
    <row r="60" spans="1:11" ht="15" customHeight="1">
      <c r="A60" s="297"/>
      <c r="B60" s="186" t="s">
        <v>1</v>
      </c>
      <c r="C60" s="288" t="s">
        <v>2</v>
      </c>
      <c r="D60" s="289"/>
      <c r="E60" s="289"/>
      <c r="F60" s="290"/>
      <c r="G60" s="216">
        <v>76</v>
      </c>
      <c r="H60" s="284">
        <v>0</v>
      </c>
      <c r="I60" s="282">
        <v>0</v>
      </c>
      <c r="J60" s="283"/>
      <c r="K60" s="217">
        <f t="shared" si="1"/>
        <v>0</v>
      </c>
    </row>
    <row r="61" spans="1:11" ht="15" customHeight="1">
      <c r="A61" s="297"/>
      <c r="B61" s="186" t="s">
        <v>3</v>
      </c>
      <c r="C61" s="288" t="s">
        <v>4</v>
      </c>
      <c r="D61" s="289"/>
      <c r="E61" s="289"/>
      <c r="F61" s="290"/>
      <c r="G61" s="216">
        <v>76</v>
      </c>
      <c r="H61" s="284">
        <v>1</v>
      </c>
      <c r="I61" s="282">
        <v>0</v>
      </c>
      <c r="J61" s="283"/>
      <c r="K61" s="217">
        <f t="shared" si="1"/>
        <v>76</v>
      </c>
    </row>
    <row r="62" spans="1:11" ht="15" customHeight="1">
      <c r="A62" s="297"/>
      <c r="B62" s="186" t="s">
        <v>185</v>
      </c>
      <c r="C62" s="288" t="s">
        <v>186</v>
      </c>
      <c r="D62" s="289"/>
      <c r="E62" s="289"/>
      <c r="F62" s="290"/>
      <c r="G62" s="216">
        <v>76</v>
      </c>
      <c r="H62" s="284">
        <v>0</v>
      </c>
      <c r="I62" s="282">
        <v>0</v>
      </c>
      <c r="J62" s="283"/>
      <c r="K62" s="217">
        <f t="shared" si="1"/>
        <v>0</v>
      </c>
    </row>
    <row r="63" spans="1:11" ht="12">
      <c r="A63" s="297"/>
      <c r="B63" s="186" t="s">
        <v>183</v>
      </c>
      <c r="C63" s="288" t="s">
        <v>184</v>
      </c>
      <c r="D63" s="282"/>
      <c r="E63" s="282"/>
      <c r="F63" s="283"/>
      <c r="G63" s="216">
        <v>76</v>
      </c>
      <c r="H63" s="284">
        <v>0</v>
      </c>
      <c r="I63" s="282"/>
      <c r="J63" s="283"/>
      <c r="K63" s="217">
        <f t="shared" si="1"/>
        <v>0</v>
      </c>
    </row>
    <row r="64" spans="1:11" ht="12">
      <c r="A64" s="297"/>
      <c r="B64" s="186" t="s">
        <v>143</v>
      </c>
      <c r="C64" s="54" t="s">
        <v>144</v>
      </c>
      <c r="D64" s="55"/>
      <c r="E64" s="55"/>
      <c r="F64" s="56"/>
      <c r="G64" s="216">
        <v>76</v>
      </c>
      <c r="H64" s="284">
        <v>0</v>
      </c>
      <c r="I64" s="282">
        <v>0</v>
      </c>
      <c r="J64" s="283"/>
      <c r="K64" s="217">
        <f t="shared" si="1"/>
        <v>0</v>
      </c>
    </row>
    <row r="65" spans="1:11" ht="12">
      <c r="A65" s="297"/>
      <c r="B65" s="186" t="s">
        <v>27</v>
      </c>
      <c r="C65" s="288" t="s">
        <v>28</v>
      </c>
      <c r="D65" s="289"/>
      <c r="E65" s="289"/>
      <c r="F65" s="290"/>
      <c r="G65" s="216">
        <v>76</v>
      </c>
      <c r="H65" s="284">
        <v>4</v>
      </c>
      <c r="I65" s="282">
        <v>0</v>
      </c>
      <c r="J65" s="283"/>
      <c r="K65" s="217">
        <f t="shared" si="1"/>
        <v>304</v>
      </c>
    </row>
    <row r="66" spans="1:11" ht="12">
      <c r="A66" s="297"/>
      <c r="B66" s="187" t="s">
        <v>187</v>
      </c>
      <c r="C66" s="288" t="s">
        <v>188</v>
      </c>
      <c r="D66" s="289"/>
      <c r="E66" s="289"/>
      <c r="F66" s="290"/>
      <c r="G66" s="216">
        <v>76</v>
      </c>
      <c r="H66" s="284">
        <v>0</v>
      </c>
      <c r="I66" s="282">
        <v>0</v>
      </c>
      <c r="J66" s="283"/>
      <c r="K66" s="217">
        <f t="shared" si="1"/>
        <v>0</v>
      </c>
    </row>
    <row r="67" spans="1:11" ht="12">
      <c r="A67" s="297"/>
      <c r="B67" s="218"/>
      <c r="C67" s="282"/>
      <c r="D67" s="282"/>
      <c r="E67" s="282"/>
      <c r="F67" s="283"/>
      <c r="G67" s="216"/>
      <c r="H67" s="284">
        <v>0</v>
      </c>
      <c r="I67" s="282"/>
      <c r="J67" s="283"/>
      <c r="K67" s="217">
        <f t="shared" si="1"/>
        <v>0</v>
      </c>
    </row>
    <row r="68" spans="1:11" ht="12">
      <c r="A68" s="297"/>
      <c r="B68" s="218"/>
      <c r="C68" s="281"/>
      <c r="D68" s="282"/>
      <c r="E68" s="282"/>
      <c r="F68" s="283"/>
      <c r="G68" s="235"/>
      <c r="H68" s="284"/>
      <c r="I68" s="282"/>
      <c r="J68" s="283"/>
      <c r="K68" s="217">
        <f t="shared" si="1"/>
        <v>0</v>
      </c>
    </row>
    <row r="69" spans="1:11" ht="12">
      <c r="A69" s="297"/>
      <c r="B69" s="218"/>
      <c r="C69" s="281"/>
      <c r="D69" s="282"/>
      <c r="E69" s="282"/>
      <c r="F69" s="283"/>
      <c r="G69" s="235"/>
      <c r="H69" s="284"/>
      <c r="I69" s="282"/>
      <c r="J69" s="283"/>
      <c r="K69" s="217">
        <f t="shared" si="1"/>
        <v>0</v>
      </c>
    </row>
    <row r="70" spans="1:11" ht="12.75" thickBot="1">
      <c r="A70" s="298"/>
      <c r="B70" s="218"/>
      <c r="C70" s="281"/>
      <c r="D70" s="282"/>
      <c r="E70" s="282"/>
      <c r="F70" s="283"/>
      <c r="G70" s="216"/>
      <c r="H70" s="285"/>
      <c r="I70" s="286"/>
      <c r="J70" s="287"/>
      <c r="K70" s="227">
        <f t="shared" si="1"/>
        <v>0</v>
      </c>
    </row>
    <row r="71" spans="1:11" ht="12">
      <c r="A71" s="236"/>
      <c r="G71" s="5"/>
      <c r="H71" s="237"/>
      <c r="I71" s="238" t="s">
        <v>155</v>
      </c>
      <c r="J71" s="239"/>
      <c r="K71" s="240"/>
    </row>
    <row r="72" spans="1:11" ht="12.75" thickBot="1">
      <c r="A72" s="236"/>
      <c r="G72" s="5"/>
      <c r="H72" s="213"/>
      <c r="I72" s="241"/>
      <c r="J72" s="213"/>
      <c r="K72" s="230"/>
    </row>
    <row r="73" spans="1:11" ht="12.75" thickBot="1">
      <c r="A73" s="236"/>
      <c r="G73" s="279" t="s">
        <v>181</v>
      </c>
      <c r="H73" s="280"/>
      <c r="I73" s="280"/>
      <c r="J73" s="213"/>
      <c r="K73" s="242">
        <f>SUM(K59:K72)</f>
        <v>1292</v>
      </c>
    </row>
    <row r="74" ht="12.75" thickBot="1">
      <c r="A74" s="5"/>
    </row>
    <row r="75" spans="1:11" ht="12.75" thickBot="1">
      <c r="A75" s="5"/>
      <c r="H75" s="205" t="s">
        <v>228</v>
      </c>
      <c r="I75" s="213"/>
      <c r="J75" s="213"/>
      <c r="K75" s="243">
        <f>SUM(K73,K55)</f>
        <v>6812</v>
      </c>
    </row>
  </sheetData>
  <mergeCells count="108">
    <mergeCell ref="A4:B4"/>
    <mergeCell ref="A16:B16"/>
    <mergeCell ref="D2:G2"/>
    <mergeCell ref="A18:B18"/>
    <mergeCell ref="F18:G18"/>
    <mergeCell ref="C10:E10"/>
    <mergeCell ref="G10:J10"/>
    <mergeCell ref="C12:D12"/>
    <mergeCell ref="H12:J12"/>
    <mergeCell ref="C14:E14"/>
    <mergeCell ref="C4:E4"/>
    <mergeCell ref="C6:E6"/>
    <mergeCell ref="G6:J6"/>
    <mergeCell ref="C8:E8"/>
    <mergeCell ref="G8:J8"/>
    <mergeCell ref="A1:K1"/>
    <mergeCell ref="A2:C2"/>
    <mergeCell ref="B3:F3"/>
    <mergeCell ref="G3:K3"/>
    <mergeCell ref="H14:J14"/>
    <mergeCell ref="C25:J26"/>
    <mergeCell ref="I16:K16"/>
    <mergeCell ref="H28:J28"/>
    <mergeCell ref="F23:G23"/>
    <mergeCell ref="F19:G19"/>
    <mergeCell ref="F20:G20"/>
    <mergeCell ref="F21:G21"/>
    <mergeCell ref="F22:G22"/>
    <mergeCell ref="C29:F29"/>
    <mergeCell ref="H29:J29"/>
    <mergeCell ref="A30:A34"/>
    <mergeCell ref="C30:F30"/>
    <mergeCell ref="H30:J30"/>
    <mergeCell ref="C31:F31"/>
    <mergeCell ref="H31:J31"/>
    <mergeCell ref="C32:F32"/>
    <mergeCell ref="H32:J32"/>
    <mergeCell ref="C33:F33"/>
    <mergeCell ref="H33:J33"/>
    <mergeCell ref="C34:F34"/>
    <mergeCell ref="H34:J34"/>
    <mergeCell ref="C35:F35"/>
    <mergeCell ref="H35:J35"/>
    <mergeCell ref="A36:A39"/>
    <mergeCell ref="C36:F36"/>
    <mergeCell ref="H36:J36"/>
    <mergeCell ref="C37:F37"/>
    <mergeCell ref="H37:J37"/>
    <mergeCell ref="C38:F38"/>
    <mergeCell ref="H38:J38"/>
    <mergeCell ref="B39:F39"/>
    <mergeCell ref="H39:J39"/>
    <mergeCell ref="C40:F40"/>
    <mergeCell ref="H40:J40"/>
    <mergeCell ref="A41:A48"/>
    <mergeCell ref="C41:F41"/>
    <mergeCell ref="H41:J41"/>
    <mergeCell ref="C42:F42"/>
    <mergeCell ref="H42:J42"/>
    <mergeCell ref="C43:F43"/>
    <mergeCell ref="H43:J43"/>
    <mergeCell ref="C44:F44"/>
    <mergeCell ref="H44:J44"/>
    <mergeCell ref="C45:F45"/>
    <mergeCell ref="H45:J45"/>
    <mergeCell ref="C46:F46"/>
    <mergeCell ref="H46:J46"/>
    <mergeCell ref="C47:F47"/>
    <mergeCell ref="C48:F48"/>
    <mergeCell ref="H48:J48"/>
    <mergeCell ref="I47:J47"/>
    <mergeCell ref="C49:F49"/>
    <mergeCell ref="H49:J49"/>
    <mergeCell ref="A50:A52"/>
    <mergeCell ref="C50:F50"/>
    <mergeCell ref="H50:J50"/>
    <mergeCell ref="C51:F51"/>
    <mergeCell ref="H51:J51"/>
    <mergeCell ref="C52:F52"/>
    <mergeCell ref="H52:J52"/>
    <mergeCell ref="G55:I55"/>
    <mergeCell ref="C58:F58"/>
    <mergeCell ref="H58:J58"/>
    <mergeCell ref="A59:A70"/>
    <mergeCell ref="C59:F59"/>
    <mergeCell ref="H59:J59"/>
    <mergeCell ref="C60:F60"/>
    <mergeCell ref="H60:J60"/>
    <mergeCell ref="C61:F61"/>
    <mergeCell ref="H61:J61"/>
    <mergeCell ref="C62:F62"/>
    <mergeCell ref="H62:J62"/>
    <mergeCell ref="C63:F63"/>
    <mergeCell ref="H63:J63"/>
    <mergeCell ref="H64:J64"/>
    <mergeCell ref="C65:F65"/>
    <mergeCell ref="H65:J65"/>
    <mergeCell ref="C66:F66"/>
    <mergeCell ref="H66:J66"/>
    <mergeCell ref="C67:F67"/>
    <mergeCell ref="H67:J67"/>
    <mergeCell ref="C68:F68"/>
    <mergeCell ref="H68:J68"/>
    <mergeCell ref="G73:I73"/>
    <mergeCell ref="C69:F69"/>
    <mergeCell ref="H69:J69"/>
    <mergeCell ref="C70:F70"/>
    <mergeCell ref="H70:J70"/>
  </mergeCells>
  <hyperlinks>
    <hyperlink ref="C27" r:id="rId1" display="Design2.doc"/>
  </hyperlinks>
  <printOptions horizontalCentered="1"/>
  <pageMargins left="0" right="0" top="0" bottom="0" header="0.5" footer="0.5"/>
  <pageSetup horizontalDpi="600" verticalDpi="600" orientation="portrait" scale="87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3"/>
  <sheetViews>
    <sheetView view="pageBreakPreview" zoomScaleSheetLayoutView="100" workbookViewId="0" topLeftCell="H1">
      <selection activeCell="P20" sqref="P20"/>
    </sheetView>
  </sheetViews>
  <sheetFormatPr defaultColWidth="11.421875" defaultRowHeight="12.75"/>
  <cols>
    <col min="1" max="1" width="10.140625" style="0" customWidth="1"/>
    <col min="2" max="2" width="16.421875" style="0" customWidth="1"/>
    <col min="3" max="3" width="3.8515625" style="0" customWidth="1"/>
    <col min="4" max="4" width="18.7109375" style="0" customWidth="1"/>
    <col min="5" max="5" width="5.28125" style="0" customWidth="1"/>
    <col min="6" max="6" width="17.421875" style="0" customWidth="1"/>
    <col min="7" max="7" width="16.8515625" style="0" customWidth="1"/>
    <col min="8" max="8" width="4.421875" style="0" customWidth="1"/>
    <col min="9" max="9" width="8.00390625" style="0" customWidth="1"/>
    <col min="10" max="10" width="6.7109375" style="0" customWidth="1"/>
    <col min="11" max="11" width="10.28125" style="3" customWidth="1"/>
    <col min="12" max="16384" width="8.8515625" style="0" customWidth="1"/>
  </cols>
  <sheetData>
    <row r="1" s="77" customFormat="1" ht="19.5" customHeight="1" thickBot="1">
      <c r="K1" s="78"/>
    </row>
    <row r="2" spans="1:13" s="4" customFormat="1" ht="22.5" customHeight="1" thickBot="1">
      <c r="A2" s="253"/>
      <c r="B2" s="253"/>
      <c r="C2" s="253"/>
      <c r="D2" s="253"/>
      <c r="E2" s="253"/>
      <c r="F2" s="253"/>
      <c r="G2" s="253"/>
      <c r="H2" s="253"/>
      <c r="I2" s="253"/>
      <c r="J2" s="253"/>
      <c r="K2" s="253"/>
      <c r="M2" s="100"/>
    </row>
    <row r="3" spans="1:11" s="2" customFormat="1" ht="16.5">
      <c r="A3" s="106"/>
      <c r="B3" s="350" t="s">
        <v>164</v>
      </c>
      <c r="C3" s="351"/>
      <c r="D3" s="351"/>
      <c r="E3" s="351"/>
      <c r="F3" s="351"/>
      <c r="G3" s="351"/>
      <c r="H3" s="351"/>
      <c r="I3" s="351"/>
      <c r="J3" s="351"/>
      <c r="K3" s="351"/>
    </row>
    <row r="4" spans="1:11" s="2" customFormat="1" ht="50.25" customHeight="1">
      <c r="A4" s="382">
        <v>38534</v>
      </c>
      <c r="B4" s="383"/>
      <c r="C4" s="384"/>
      <c r="D4" s="359" t="s">
        <v>231</v>
      </c>
      <c r="E4" s="360"/>
      <c r="F4" s="361"/>
      <c r="G4" s="102" t="s">
        <v>195</v>
      </c>
      <c r="H4" s="103" t="s">
        <v>196</v>
      </c>
      <c r="I4" s="104"/>
      <c r="J4" s="105" t="s">
        <v>197</v>
      </c>
      <c r="K4" s="104"/>
    </row>
    <row r="5" spans="1:11" s="2" customFormat="1" ht="16.5" customHeight="1">
      <c r="A5" s="101"/>
      <c r="B5" s="356" t="s">
        <v>164</v>
      </c>
      <c r="C5" s="357"/>
      <c r="D5" s="357"/>
      <c r="E5" s="357"/>
      <c r="F5" s="358"/>
      <c r="G5" s="353" t="s">
        <v>54</v>
      </c>
      <c r="H5" s="354"/>
      <c r="I5" s="354"/>
      <c r="J5" s="354"/>
      <c r="K5" s="355"/>
    </row>
    <row r="6" spans="2:11" s="2" customFormat="1" ht="12" customHeight="1">
      <c r="B6" s="11"/>
      <c r="C6" s="4"/>
      <c r="D6" s="4"/>
      <c r="E6" s="4"/>
      <c r="F6" s="4"/>
      <c r="G6" s="4"/>
      <c r="H6" s="4"/>
      <c r="I6" s="4"/>
      <c r="J6" s="4"/>
      <c r="K6" s="4"/>
    </row>
    <row r="7" spans="2:7" ht="17.25" customHeight="1" thickBot="1">
      <c r="B7" s="5" t="s">
        <v>154</v>
      </c>
      <c r="C7" s="352" t="s">
        <v>166</v>
      </c>
      <c r="D7" s="352"/>
      <c r="E7" s="352"/>
      <c r="F7" s="22" t="s">
        <v>162</v>
      </c>
      <c r="G7" s="20"/>
    </row>
    <row r="8" ht="11.25" customHeight="1"/>
    <row r="9" spans="2:10" ht="12.75" thickBot="1">
      <c r="B9" s="5" t="s">
        <v>152</v>
      </c>
      <c r="C9" s="352"/>
      <c r="D9" s="352"/>
      <c r="E9" s="352"/>
      <c r="F9" s="23" t="s">
        <v>172</v>
      </c>
      <c r="G9" s="321"/>
      <c r="H9" s="352"/>
      <c r="I9" s="352"/>
      <c r="J9" s="352"/>
    </row>
    <row r="11" spans="2:10" ht="12.75" thickBot="1">
      <c r="B11" s="1" t="s">
        <v>165</v>
      </c>
      <c r="C11" s="352"/>
      <c r="D11" s="352"/>
      <c r="E11" s="352"/>
      <c r="F11" s="23" t="s">
        <v>170</v>
      </c>
      <c r="G11" s="362"/>
      <c r="H11" s="362"/>
      <c r="I11" s="362"/>
      <c r="J11" s="362"/>
    </row>
    <row r="12" ht="12">
      <c r="D12" t="s">
        <v>166</v>
      </c>
    </row>
    <row r="13" spans="2:10" ht="12.75" thickBot="1">
      <c r="B13" s="1" t="s">
        <v>163</v>
      </c>
      <c r="C13" s="331"/>
      <c r="D13" s="352"/>
      <c r="E13" s="352"/>
      <c r="F13" s="23" t="s">
        <v>171</v>
      </c>
      <c r="G13" s="352"/>
      <c r="H13" s="352"/>
      <c r="I13" s="352"/>
      <c r="J13" s="352"/>
    </row>
    <row r="15" spans="2:10" ht="12.75" thickBot="1">
      <c r="B15" s="1" t="s">
        <v>161</v>
      </c>
      <c r="C15" s="352"/>
      <c r="D15" s="352"/>
      <c r="E15" s="1" t="s">
        <v>167</v>
      </c>
      <c r="F15" s="6"/>
      <c r="G15" s="24" t="s">
        <v>153</v>
      </c>
      <c r="H15" s="352"/>
      <c r="I15" s="352"/>
      <c r="J15" s="352"/>
    </row>
    <row r="16" ht="12">
      <c r="B16" s="1" t="s">
        <v>166</v>
      </c>
    </row>
    <row r="17" spans="2:10" ht="12.75" thickBot="1">
      <c r="B17" s="1" t="s">
        <v>168</v>
      </c>
      <c r="C17" s="362"/>
      <c r="D17" s="362"/>
      <c r="E17" s="362"/>
      <c r="G17" s="23" t="s">
        <v>169</v>
      </c>
      <c r="H17" s="362"/>
      <c r="I17" s="362"/>
      <c r="J17" s="362"/>
    </row>
    <row r="18" spans="2:10" ht="12.75" thickBot="1">
      <c r="B18" s="1"/>
      <c r="C18" s="89"/>
      <c r="D18" s="89"/>
      <c r="E18" s="89"/>
      <c r="G18" s="23"/>
      <c r="H18" s="89"/>
      <c r="I18" s="89"/>
      <c r="J18" s="89"/>
    </row>
    <row r="19" spans="2:10" ht="12.75" thickBot="1">
      <c r="B19" s="24" t="s">
        <v>191</v>
      </c>
      <c r="C19" s="90"/>
      <c r="E19" s="90"/>
      <c r="F19" s="24" t="s">
        <v>192</v>
      </c>
      <c r="G19" s="23"/>
      <c r="H19" s="90"/>
      <c r="I19" s="365" t="s">
        <v>193</v>
      </c>
      <c r="J19" s="366"/>
    </row>
    <row r="20" spans="2:10" ht="12">
      <c r="B20" s="1"/>
      <c r="C20" s="89"/>
      <c r="D20" s="89"/>
      <c r="E20" s="89"/>
      <c r="G20" s="23"/>
      <c r="H20" s="89"/>
      <c r="I20" s="89"/>
      <c r="J20" s="89"/>
    </row>
    <row r="21" spans="2:11" ht="12.75" thickBot="1">
      <c r="B21" s="1"/>
      <c r="C21" s="36"/>
      <c r="D21" s="36"/>
      <c r="E21" s="36"/>
      <c r="F21" s="36"/>
      <c r="G21" s="36"/>
      <c r="H21" s="36"/>
      <c r="I21" s="36"/>
      <c r="J21" s="36"/>
      <c r="K21" s="9"/>
    </row>
    <row r="22" spans="2:11" ht="12">
      <c r="B22" s="1" t="s">
        <v>112</v>
      </c>
      <c r="C22" s="37">
        <v>10</v>
      </c>
      <c r="D22" s="38" t="s">
        <v>113</v>
      </c>
      <c r="E22" s="39">
        <v>25</v>
      </c>
      <c r="F22" s="39" t="s">
        <v>118</v>
      </c>
      <c r="G22" s="30"/>
      <c r="H22" s="31"/>
      <c r="I22" s="36"/>
      <c r="J22" s="36"/>
      <c r="K22" s="9"/>
    </row>
    <row r="23" spans="2:11" ht="12">
      <c r="B23" s="1"/>
      <c r="C23" s="40">
        <v>15</v>
      </c>
      <c r="D23" s="41" t="s">
        <v>114</v>
      </c>
      <c r="E23" s="41">
        <v>29</v>
      </c>
      <c r="F23" s="41" t="s">
        <v>119</v>
      </c>
      <c r="G23" s="36"/>
      <c r="H23" s="32"/>
      <c r="I23" s="36"/>
      <c r="J23" s="36"/>
      <c r="K23" s="9"/>
    </row>
    <row r="24" spans="2:11" ht="13.5" customHeight="1">
      <c r="B24" s="1"/>
      <c r="C24" s="40">
        <v>18</v>
      </c>
      <c r="D24" s="41" t="s">
        <v>115</v>
      </c>
      <c r="E24" s="41">
        <v>30</v>
      </c>
      <c r="F24" s="41" t="s">
        <v>120</v>
      </c>
      <c r="G24" s="36"/>
      <c r="H24" s="32"/>
      <c r="I24" s="36"/>
      <c r="J24" s="36"/>
      <c r="K24" s="9"/>
    </row>
    <row r="25" spans="2:11" ht="13.5" customHeight="1">
      <c r="B25" s="1"/>
      <c r="C25" s="40">
        <v>21</v>
      </c>
      <c r="D25" s="41" t="s">
        <v>116</v>
      </c>
      <c r="E25" s="41">
        <v>32</v>
      </c>
      <c r="F25" s="41" t="s">
        <v>121</v>
      </c>
      <c r="G25" s="36"/>
      <c r="H25" s="32"/>
      <c r="I25" s="36"/>
      <c r="J25" s="36"/>
      <c r="K25" s="9"/>
    </row>
    <row r="26" spans="3:11" ht="17.25" customHeight="1">
      <c r="C26" s="40">
        <v>24</v>
      </c>
      <c r="D26" s="41" t="s">
        <v>117</v>
      </c>
      <c r="E26" s="41">
        <v>8</v>
      </c>
      <c r="F26" s="41" t="s">
        <v>122</v>
      </c>
      <c r="G26" s="36"/>
      <c r="H26" s="32"/>
      <c r="I26" s="36"/>
      <c r="J26" s="36"/>
      <c r="K26" s="9"/>
    </row>
    <row r="27" spans="3:11" ht="17.25" customHeight="1" thickBot="1">
      <c r="C27" s="42">
        <v>12</v>
      </c>
      <c r="D27" s="43" t="s">
        <v>232</v>
      </c>
      <c r="E27" s="43">
        <v>11</v>
      </c>
      <c r="F27" s="43" t="s">
        <v>91</v>
      </c>
      <c r="G27" s="33"/>
      <c r="H27" s="34"/>
      <c r="I27" s="36"/>
      <c r="J27" s="36"/>
      <c r="K27" s="9"/>
    </row>
    <row r="28" spans="3:11" ht="17.25" customHeight="1" thickBot="1">
      <c r="C28" s="36"/>
      <c r="D28" s="36"/>
      <c r="E28" s="36"/>
      <c r="F28" s="36"/>
      <c r="G28" s="36"/>
      <c r="H28" s="36"/>
      <c r="I28" s="36"/>
      <c r="J28" s="36"/>
      <c r="K28" s="9"/>
    </row>
    <row r="29" spans="2:11" ht="17.25" customHeight="1">
      <c r="B29" s="1" t="s">
        <v>60</v>
      </c>
      <c r="C29" s="371"/>
      <c r="D29" s="372"/>
      <c r="E29" s="372"/>
      <c r="F29" s="372"/>
      <c r="G29" s="372"/>
      <c r="H29" s="372"/>
      <c r="I29" s="372"/>
      <c r="J29" s="373"/>
      <c r="K29" s="9"/>
    </row>
    <row r="30" spans="2:11" ht="12.75" thickBot="1">
      <c r="B30" s="1"/>
      <c r="C30" s="374"/>
      <c r="D30" s="375"/>
      <c r="E30" s="375"/>
      <c r="F30" s="375"/>
      <c r="G30" s="375"/>
      <c r="H30" s="375"/>
      <c r="I30" s="375"/>
      <c r="J30" s="376"/>
      <c r="K30" s="9"/>
    </row>
    <row r="31" spans="3:11" ht="12">
      <c r="C31" s="21"/>
      <c r="D31" s="21"/>
      <c r="E31" s="21"/>
      <c r="F31" s="21"/>
      <c r="G31" s="21"/>
      <c r="H31" s="21"/>
      <c r="I31" s="21"/>
      <c r="J31" s="21"/>
      <c r="K31" s="9"/>
    </row>
    <row r="32" spans="2:11" ht="12">
      <c r="B32" s="7" t="s">
        <v>173</v>
      </c>
      <c r="C32" s="8" t="s">
        <v>166</v>
      </c>
      <c r="D32" s="12" t="s">
        <v>58</v>
      </c>
      <c r="E32" s="8"/>
      <c r="F32" s="8"/>
      <c r="G32" s="7" t="s">
        <v>174</v>
      </c>
      <c r="H32" s="363" t="s">
        <v>156</v>
      </c>
      <c r="I32" s="364" t="s">
        <v>166</v>
      </c>
      <c r="J32" s="364"/>
      <c r="K32" s="7" t="s">
        <v>59</v>
      </c>
    </row>
    <row r="33" spans="1:11" ht="15" customHeight="1">
      <c r="A33" s="13" t="s">
        <v>61</v>
      </c>
      <c r="B33" s="14" t="s">
        <v>62</v>
      </c>
      <c r="C33" s="349" t="s">
        <v>202</v>
      </c>
      <c r="D33" s="349"/>
      <c r="E33" s="349"/>
      <c r="F33" s="349"/>
      <c r="G33" s="15">
        <v>69</v>
      </c>
      <c r="H33" s="332">
        <v>0</v>
      </c>
      <c r="I33" s="333"/>
      <c r="J33" s="334"/>
      <c r="K33" s="19">
        <f aca="true" t="shared" si="0" ref="K33:K40">G33*H33</f>
        <v>0</v>
      </c>
    </row>
    <row r="34" spans="1:11" ht="15" customHeight="1">
      <c r="A34" s="378" t="s">
        <v>157</v>
      </c>
      <c r="B34" s="25" t="s">
        <v>107</v>
      </c>
      <c r="C34" s="379" t="s">
        <v>108</v>
      </c>
      <c r="D34" s="380"/>
      <c r="E34" s="380"/>
      <c r="F34" s="381"/>
      <c r="G34" s="15">
        <v>69</v>
      </c>
      <c r="H34" s="332">
        <v>0</v>
      </c>
      <c r="I34" s="333"/>
      <c r="J34" s="334"/>
      <c r="K34" s="19">
        <f t="shared" si="0"/>
        <v>0</v>
      </c>
    </row>
    <row r="35" spans="1:11" ht="15" customHeight="1">
      <c r="A35" s="347"/>
      <c r="B35" s="14" t="s">
        <v>63</v>
      </c>
      <c r="C35" s="349" t="s">
        <v>203</v>
      </c>
      <c r="D35" s="349"/>
      <c r="E35" s="349" t="s">
        <v>166</v>
      </c>
      <c r="F35" s="349"/>
      <c r="G35" s="15">
        <v>76</v>
      </c>
      <c r="H35" s="332">
        <v>0</v>
      </c>
      <c r="I35" s="333">
        <v>0</v>
      </c>
      <c r="J35" s="334"/>
      <c r="K35" s="19">
        <f t="shared" si="0"/>
        <v>0</v>
      </c>
    </row>
    <row r="36" spans="1:11" ht="15" customHeight="1">
      <c r="A36" s="347"/>
      <c r="B36" s="14" t="s">
        <v>64</v>
      </c>
      <c r="C36" s="349" t="s">
        <v>71</v>
      </c>
      <c r="D36" s="349"/>
      <c r="E36" s="349"/>
      <c r="F36" s="349"/>
      <c r="G36" s="16">
        <v>72</v>
      </c>
      <c r="H36" s="332">
        <v>0</v>
      </c>
      <c r="I36" s="333">
        <v>0</v>
      </c>
      <c r="J36" s="334"/>
      <c r="K36" s="19">
        <f t="shared" si="0"/>
        <v>0</v>
      </c>
    </row>
    <row r="37" spans="1:11" ht="15" customHeight="1">
      <c r="A37" s="347"/>
      <c r="B37" s="14" t="s">
        <v>198</v>
      </c>
      <c r="C37" s="349" t="s">
        <v>72</v>
      </c>
      <c r="D37" s="349"/>
      <c r="E37" s="349"/>
      <c r="F37" s="349"/>
      <c r="G37" s="17">
        <v>8</v>
      </c>
      <c r="H37" s="332">
        <v>0</v>
      </c>
      <c r="I37" s="333"/>
      <c r="J37" s="334"/>
      <c r="K37" s="19">
        <f t="shared" si="0"/>
        <v>0</v>
      </c>
    </row>
    <row r="38" spans="1:11" s="77" customFormat="1" ht="15" customHeight="1">
      <c r="A38" s="347"/>
      <c r="B38" s="97" t="s">
        <v>199</v>
      </c>
      <c r="C38" s="377" t="s">
        <v>73</v>
      </c>
      <c r="D38" s="377"/>
      <c r="E38" s="377"/>
      <c r="F38" s="377"/>
      <c r="G38" s="98">
        <v>8</v>
      </c>
      <c r="H38" s="368">
        <v>0</v>
      </c>
      <c r="I38" s="369">
        <v>0</v>
      </c>
      <c r="J38" s="370"/>
      <c r="K38" s="99">
        <f t="shared" si="0"/>
        <v>0</v>
      </c>
    </row>
    <row r="39" spans="1:11" ht="15" customHeight="1">
      <c r="A39" s="347"/>
      <c r="B39" s="14" t="s">
        <v>200</v>
      </c>
      <c r="C39" s="349" t="s">
        <v>74</v>
      </c>
      <c r="D39" s="349"/>
      <c r="E39" s="349"/>
      <c r="F39" s="349"/>
      <c r="G39" s="15">
        <v>31</v>
      </c>
      <c r="H39" s="332">
        <v>0</v>
      </c>
      <c r="I39" s="333">
        <v>0</v>
      </c>
      <c r="J39" s="334"/>
      <c r="K39" s="19">
        <f t="shared" si="0"/>
        <v>0</v>
      </c>
    </row>
    <row r="40" spans="1:11" ht="15" customHeight="1" thickBot="1">
      <c r="A40" s="348"/>
      <c r="B40" s="14" t="s">
        <v>201</v>
      </c>
      <c r="C40" s="349" t="s">
        <v>88</v>
      </c>
      <c r="D40" s="349"/>
      <c r="E40" s="349"/>
      <c r="F40" s="349"/>
      <c r="G40" s="15">
        <v>69</v>
      </c>
      <c r="H40" s="332">
        <v>0</v>
      </c>
      <c r="I40" s="333">
        <v>0</v>
      </c>
      <c r="J40" s="334"/>
      <c r="K40" s="45">
        <f t="shared" si="0"/>
        <v>0</v>
      </c>
    </row>
    <row r="41" spans="8:11" ht="15" customHeight="1" thickBot="1">
      <c r="H41" s="49"/>
      <c r="I41" s="50" t="s">
        <v>155</v>
      </c>
      <c r="J41" s="59"/>
      <c r="K41" s="60">
        <f>SUM(K33:K40)</f>
        <v>0</v>
      </c>
    </row>
    <row r="42" spans="1:11" ht="15" customHeight="1">
      <c r="A42" s="13" t="s">
        <v>75</v>
      </c>
      <c r="B42" s="14" t="s">
        <v>62</v>
      </c>
      <c r="C42" s="349" t="s">
        <v>202</v>
      </c>
      <c r="D42" s="349"/>
      <c r="E42" s="349"/>
      <c r="F42" s="349"/>
      <c r="G42" s="15">
        <v>69</v>
      </c>
      <c r="H42" s="332">
        <v>0</v>
      </c>
      <c r="I42" s="333">
        <v>0</v>
      </c>
      <c r="J42" s="334"/>
      <c r="K42" s="46">
        <f aca="true" t="shared" si="1" ref="K42:K58">G42*H42</f>
        <v>0</v>
      </c>
    </row>
    <row r="43" spans="1:11" ht="15" customHeight="1">
      <c r="A43" s="345" t="s">
        <v>158</v>
      </c>
      <c r="B43" s="14" t="s">
        <v>63</v>
      </c>
      <c r="C43" s="349" t="s">
        <v>203</v>
      </c>
      <c r="D43" s="349"/>
      <c r="E43" s="349" t="s">
        <v>166</v>
      </c>
      <c r="F43" s="349"/>
      <c r="G43" s="15">
        <v>76</v>
      </c>
      <c r="H43" s="332">
        <v>0</v>
      </c>
      <c r="I43" s="333">
        <v>0</v>
      </c>
      <c r="J43" s="334"/>
      <c r="K43" s="19">
        <f t="shared" si="1"/>
        <v>0</v>
      </c>
    </row>
    <row r="44" spans="1:11" ht="15" customHeight="1">
      <c r="A44" s="346"/>
      <c r="B44" s="14" t="s">
        <v>209</v>
      </c>
      <c r="C44" s="338" t="s">
        <v>82</v>
      </c>
      <c r="D44" s="333"/>
      <c r="E44" s="333"/>
      <c r="F44" s="334"/>
      <c r="G44" s="15">
        <v>24.5</v>
      </c>
      <c r="H44" s="332">
        <v>0</v>
      </c>
      <c r="I44" s="333">
        <v>0</v>
      </c>
      <c r="J44" s="334"/>
      <c r="K44" s="19">
        <f t="shared" si="1"/>
        <v>0</v>
      </c>
    </row>
    <row r="45" spans="1:11" ht="15" customHeight="1">
      <c r="A45" s="346"/>
      <c r="B45" s="14" t="s">
        <v>106</v>
      </c>
      <c r="C45" s="338" t="s">
        <v>123</v>
      </c>
      <c r="D45" s="333"/>
      <c r="E45" s="333"/>
      <c r="F45" s="334"/>
      <c r="G45" s="15">
        <v>76</v>
      </c>
      <c r="H45" s="332">
        <v>0</v>
      </c>
      <c r="I45" s="333">
        <v>0</v>
      </c>
      <c r="J45" s="334"/>
      <c r="K45" s="19">
        <f t="shared" si="1"/>
        <v>0</v>
      </c>
    </row>
    <row r="46" spans="1:11" ht="15" customHeight="1">
      <c r="A46" s="346"/>
      <c r="B46" s="14" t="s">
        <v>210</v>
      </c>
      <c r="C46" s="14" t="s">
        <v>219</v>
      </c>
      <c r="D46" s="14"/>
      <c r="E46" s="14"/>
      <c r="F46" s="14"/>
      <c r="G46" s="15">
        <v>51</v>
      </c>
      <c r="H46" s="332">
        <v>0</v>
      </c>
      <c r="I46" s="333"/>
      <c r="J46" s="334"/>
      <c r="K46" s="19">
        <f t="shared" si="1"/>
        <v>0</v>
      </c>
    </row>
    <row r="47" spans="1:11" ht="15" customHeight="1">
      <c r="A47" s="346"/>
      <c r="B47" s="14" t="s">
        <v>211</v>
      </c>
      <c r="C47" s="14" t="s">
        <v>220</v>
      </c>
      <c r="D47" s="14"/>
      <c r="E47" s="14"/>
      <c r="F47" s="14"/>
      <c r="G47" s="15">
        <v>0</v>
      </c>
      <c r="H47" s="332">
        <v>0</v>
      </c>
      <c r="I47" s="333">
        <v>0</v>
      </c>
      <c r="J47" s="334"/>
      <c r="K47" s="19">
        <f t="shared" si="1"/>
        <v>0</v>
      </c>
    </row>
    <row r="48" spans="1:11" ht="15" customHeight="1">
      <c r="A48" s="346"/>
      <c r="B48" s="14" t="s">
        <v>198</v>
      </c>
      <c r="C48" s="338" t="s">
        <v>72</v>
      </c>
      <c r="D48" s="333"/>
      <c r="E48" s="333"/>
      <c r="F48" s="334"/>
      <c r="G48" s="15">
        <v>8</v>
      </c>
      <c r="H48" s="332">
        <v>0</v>
      </c>
      <c r="I48" s="333">
        <v>0</v>
      </c>
      <c r="J48" s="334"/>
      <c r="K48" s="19">
        <f t="shared" si="1"/>
        <v>0</v>
      </c>
    </row>
    <row r="49" spans="1:11" ht="15" customHeight="1">
      <c r="A49" s="346"/>
      <c r="B49" s="14" t="s">
        <v>212</v>
      </c>
      <c r="C49" s="338" t="s">
        <v>87</v>
      </c>
      <c r="D49" s="333"/>
      <c r="E49" s="333"/>
      <c r="F49" s="334"/>
      <c r="G49" s="15">
        <v>27</v>
      </c>
      <c r="H49" s="332">
        <v>0</v>
      </c>
      <c r="I49" s="333">
        <v>0</v>
      </c>
      <c r="J49" s="334"/>
      <c r="K49" s="19">
        <f t="shared" si="1"/>
        <v>0</v>
      </c>
    </row>
    <row r="50" spans="1:11" ht="15" customHeight="1">
      <c r="A50" s="346"/>
      <c r="B50" s="14" t="s">
        <v>200</v>
      </c>
      <c r="C50" s="338" t="s">
        <v>74</v>
      </c>
      <c r="D50" s="333"/>
      <c r="E50" s="333"/>
      <c r="F50" s="334"/>
      <c r="G50" s="15">
        <v>31</v>
      </c>
      <c r="H50" s="332">
        <v>0</v>
      </c>
      <c r="I50" s="333">
        <v>0</v>
      </c>
      <c r="J50" s="334"/>
      <c r="K50" s="19">
        <f t="shared" si="1"/>
        <v>0</v>
      </c>
    </row>
    <row r="51" spans="1:11" ht="15" customHeight="1">
      <c r="A51" s="346"/>
      <c r="B51" s="14" t="s">
        <v>201</v>
      </c>
      <c r="C51" s="338" t="s">
        <v>88</v>
      </c>
      <c r="D51" s="333"/>
      <c r="E51" s="333"/>
      <c r="F51" s="334"/>
      <c r="G51" s="15">
        <v>69</v>
      </c>
      <c r="H51" s="332">
        <v>0</v>
      </c>
      <c r="I51" s="333">
        <v>0</v>
      </c>
      <c r="J51" s="334"/>
      <c r="K51" s="19">
        <f t="shared" si="1"/>
        <v>0</v>
      </c>
    </row>
    <row r="52" spans="1:11" ht="15" customHeight="1">
      <c r="A52" s="346"/>
      <c r="B52" s="14" t="s">
        <v>213</v>
      </c>
      <c r="C52" s="338" t="s">
        <v>89</v>
      </c>
      <c r="D52" s="333"/>
      <c r="E52" s="333"/>
      <c r="F52" s="334"/>
      <c r="G52" s="44">
        <v>15.5</v>
      </c>
      <c r="H52" s="332">
        <v>0</v>
      </c>
      <c r="I52" s="333">
        <v>0</v>
      </c>
      <c r="J52" s="334"/>
      <c r="K52" s="19">
        <f t="shared" si="1"/>
        <v>0</v>
      </c>
    </row>
    <row r="53" spans="1:11" ht="15" customHeight="1">
      <c r="A53" s="346"/>
      <c r="B53" s="14" t="s">
        <v>214</v>
      </c>
      <c r="C53" s="338" t="s">
        <v>90</v>
      </c>
      <c r="D53" s="333"/>
      <c r="E53" s="333"/>
      <c r="F53" s="334"/>
      <c r="G53" s="44">
        <v>46.5</v>
      </c>
      <c r="H53" s="332">
        <v>0</v>
      </c>
      <c r="I53" s="333">
        <v>0</v>
      </c>
      <c r="J53" s="334"/>
      <c r="K53" s="19">
        <f t="shared" si="1"/>
        <v>0</v>
      </c>
    </row>
    <row r="54" spans="1:11" ht="15" customHeight="1">
      <c r="A54" s="346"/>
      <c r="B54" s="14" t="s">
        <v>78</v>
      </c>
      <c r="C54" s="338" t="s">
        <v>223</v>
      </c>
      <c r="D54" s="333"/>
      <c r="E54" s="333"/>
      <c r="F54" s="334"/>
      <c r="G54" s="44">
        <v>32</v>
      </c>
      <c r="H54" s="332">
        <v>0</v>
      </c>
      <c r="I54" s="333">
        <v>0</v>
      </c>
      <c r="J54" s="334"/>
      <c r="K54" s="19">
        <f t="shared" si="1"/>
        <v>0</v>
      </c>
    </row>
    <row r="55" spans="1:11" ht="15" customHeight="1">
      <c r="A55" s="346"/>
      <c r="B55" s="14" t="s">
        <v>79</v>
      </c>
      <c r="C55" s="338" t="s">
        <v>224</v>
      </c>
      <c r="D55" s="333"/>
      <c r="E55" s="333"/>
      <c r="F55" s="334"/>
      <c r="G55" s="44">
        <v>31</v>
      </c>
      <c r="H55" s="332">
        <v>0</v>
      </c>
      <c r="I55" s="333">
        <v>0</v>
      </c>
      <c r="J55" s="334"/>
      <c r="K55" s="19">
        <f t="shared" si="1"/>
        <v>0</v>
      </c>
    </row>
    <row r="56" spans="1:11" ht="15" customHeight="1">
      <c r="A56" s="346"/>
      <c r="B56" s="14" t="s">
        <v>80</v>
      </c>
      <c r="C56" s="338" t="s">
        <v>225</v>
      </c>
      <c r="D56" s="333"/>
      <c r="E56" s="333"/>
      <c r="F56" s="334"/>
      <c r="G56" s="15">
        <v>15</v>
      </c>
      <c r="H56" s="332">
        <v>0</v>
      </c>
      <c r="I56" s="333">
        <v>0</v>
      </c>
      <c r="J56" s="334"/>
      <c r="K56" s="19">
        <f t="shared" si="1"/>
        <v>0</v>
      </c>
    </row>
    <row r="57" spans="1:11" ht="15" customHeight="1">
      <c r="A57" s="346"/>
      <c r="B57" s="14" t="s">
        <v>81</v>
      </c>
      <c r="C57" s="338" t="s">
        <v>226</v>
      </c>
      <c r="D57" s="333"/>
      <c r="E57" s="333"/>
      <c r="F57" s="334"/>
      <c r="G57" s="15">
        <v>13</v>
      </c>
      <c r="H57" s="332">
        <v>0</v>
      </c>
      <c r="I57" s="333">
        <v>0</v>
      </c>
      <c r="J57" s="334"/>
      <c r="K57" s="19">
        <f t="shared" si="1"/>
        <v>0</v>
      </c>
    </row>
    <row r="58" spans="1:11" ht="15" customHeight="1" thickBot="1">
      <c r="A58" s="367"/>
      <c r="B58" s="14" t="s">
        <v>227</v>
      </c>
      <c r="C58" s="338" t="s">
        <v>93</v>
      </c>
      <c r="D58" s="333"/>
      <c r="E58" s="333"/>
      <c r="F58" s="334"/>
      <c r="G58" s="15">
        <v>12</v>
      </c>
      <c r="H58" s="332">
        <v>0</v>
      </c>
      <c r="I58" s="333">
        <v>0</v>
      </c>
      <c r="J58" s="334"/>
      <c r="K58" s="45">
        <f t="shared" si="1"/>
        <v>0</v>
      </c>
    </row>
    <row r="59" spans="1:11" ht="15" customHeight="1" thickBot="1">
      <c r="A59" s="10"/>
      <c r="G59" s="1"/>
      <c r="I59" s="1" t="s">
        <v>155</v>
      </c>
      <c r="K59" s="47">
        <f>SUM(K42:K58)</f>
        <v>0</v>
      </c>
    </row>
    <row r="60" spans="1:11" ht="15" customHeight="1">
      <c r="A60" s="13" t="s">
        <v>94</v>
      </c>
      <c r="B60" s="14" t="s">
        <v>62</v>
      </c>
      <c r="C60" s="349" t="s">
        <v>202</v>
      </c>
      <c r="D60" s="349"/>
      <c r="E60" s="349"/>
      <c r="F60" s="349"/>
      <c r="G60" s="15">
        <v>69</v>
      </c>
      <c r="H60" s="332">
        <v>0</v>
      </c>
      <c r="I60" s="333">
        <v>0</v>
      </c>
      <c r="J60" s="334"/>
      <c r="K60" s="46">
        <f aca="true" t="shared" si="2" ref="K60:K75">G60*H60</f>
        <v>0</v>
      </c>
    </row>
    <row r="61" spans="1:11" ht="15" customHeight="1">
      <c r="A61" s="345" t="s">
        <v>159</v>
      </c>
      <c r="B61" s="14" t="s">
        <v>63</v>
      </c>
      <c r="C61" s="349" t="s">
        <v>203</v>
      </c>
      <c r="D61" s="349"/>
      <c r="E61" s="349" t="s">
        <v>166</v>
      </c>
      <c r="F61" s="349"/>
      <c r="G61" s="15">
        <v>76</v>
      </c>
      <c r="H61" s="332">
        <v>0</v>
      </c>
      <c r="I61" s="333">
        <v>0</v>
      </c>
      <c r="J61" s="334"/>
      <c r="K61" s="19">
        <f t="shared" si="2"/>
        <v>0</v>
      </c>
    </row>
    <row r="62" spans="1:11" ht="15" customHeight="1">
      <c r="A62" s="346"/>
      <c r="B62" s="14" t="s">
        <v>64</v>
      </c>
      <c r="C62" s="338" t="s">
        <v>71</v>
      </c>
      <c r="D62" s="333"/>
      <c r="E62" s="333"/>
      <c r="F62" s="334"/>
      <c r="G62" s="15">
        <v>72</v>
      </c>
      <c r="H62" s="332">
        <v>0</v>
      </c>
      <c r="I62" s="333">
        <v>0</v>
      </c>
      <c r="J62" s="334"/>
      <c r="K62" s="19">
        <f t="shared" si="2"/>
        <v>0</v>
      </c>
    </row>
    <row r="63" spans="1:11" ht="15" customHeight="1">
      <c r="A63" s="346"/>
      <c r="B63" s="14" t="s">
        <v>150</v>
      </c>
      <c r="C63" s="338" t="s">
        <v>101</v>
      </c>
      <c r="D63" s="333"/>
      <c r="E63" s="333"/>
      <c r="F63" s="334"/>
      <c r="G63" s="15">
        <v>3.5</v>
      </c>
      <c r="H63" s="332">
        <v>0</v>
      </c>
      <c r="I63" s="333">
        <v>0</v>
      </c>
      <c r="J63" s="334"/>
      <c r="K63" s="19">
        <f t="shared" si="2"/>
        <v>0</v>
      </c>
    </row>
    <row r="64" spans="1:11" ht="15" customHeight="1">
      <c r="A64" s="346"/>
      <c r="B64" s="14" t="s">
        <v>211</v>
      </c>
      <c r="C64" s="14" t="s">
        <v>220</v>
      </c>
      <c r="D64" s="14"/>
      <c r="E64" s="14"/>
      <c r="F64" s="14"/>
      <c r="G64" s="15">
        <v>0</v>
      </c>
      <c r="H64" s="332">
        <v>0</v>
      </c>
      <c r="I64" s="333">
        <v>0</v>
      </c>
      <c r="J64" s="334"/>
      <c r="K64" s="19">
        <f t="shared" si="2"/>
        <v>0</v>
      </c>
    </row>
    <row r="65" spans="1:11" ht="15" customHeight="1">
      <c r="A65" s="346"/>
      <c r="B65" s="14" t="s">
        <v>124</v>
      </c>
      <c r="C65" s="14" t="s">
        <v>126</v>
      </c>
      <c r="D65" s="14"/>
      <c r="E65" s="14"/>
      <c r="F65" s="14"/>
      <c r="G65" s="15">
        <v>17.5</v>
      </c>
      <c r="H65" s="332">
        <v>0</v>
      </c>
      <c r="I65" s="333">
        <v>0</v>
      </c>
      <c r="J65" s="334"/>
      <c r="K65" s="19">
        <f t="shared" si="2"/>
        <v>0</v>
      </c>
    </row>
    <row r="66" spans="1:11" ht="15" customHeight="1">
      <c r="A66" s="346"/>
      <c r="B66" s="14" t="s">
        <v>125</v>
      </c>
      <c r="C66" s="14" t="s">
        <v>127</v>
      </c>
      <c r="D66" s="14"/>
      <c r="E66" s="14"/>
      <c r="F66" s="14"/>
      <c r="G66" s="15">
        <v>10.5</v>
      </c>
      <c r="H66" s="332">
        <v>0</v>
      </c>
      <c r="I66" s="333"/>
      <c r="J66" s="334"/>
      <c r="K66" s="19">
        <f t="shared" si="2"/>
        <v>0</v>
      </c>
    </row>
    <row r="67" spans="1:11" ht="15" customHeight="1">
      <c r="A67" s="346"/>
      <c r="B67" s="14" t="s">
        <v>95</v>
      </c>
      <c r="C67" s="14" t="s">
        <v>102</v>
      </c>
      <c r="D67" s="14"/>
      <c r="E67" s="14"/>
      <c r="F67" s="14"/>
      <c r="G67" s="15">
        <v>53</v>
      </c>
      <c r="H67" s="332">
        <v>0</v>
      </c>
      <c r="I67" s="333">
        <v>0</v>
      </c>
      <c r="J67" s="334"/>
      <c r="K67" s="19">
        <f t="shared" si="2"/>
        <v>0</v>
      </c>
    </row>
    <row r="68" spans="1:11" ht="15" customHeight="1">
      <c r="A68" s="346"/>
      <c r="B68" s="14" t="s">
        <v>200</v>
      </c>
      <c r="C68" s="338" t="s">
        <v>74</v>
      </c>
      <c r="D68" s="333"/>
      <c r="E68" s="333"/>
      <c r="F68" s="334"/>
      <c r="G68" s="15">
        <v>31</v>
      </c>
      <c r="H68" s="332">
        <v>0</v>
      </c>
      <c r="I68" s="333">
        <v>0</v>
      </c>
      <c r="J68" s="334"/>
      <c r="K68" s="19">
        <f t="shared" si="2"/>
        <v>0</v>
      </c>
    </row>
    <row r="69" spans="1:11" ht="15" customHeight="1">
      <c r="A69" s="346"/>
      <c r="B69" s="14" t="s">
        <v>201</v>
      </c>
      <c r="C69" s="338" t="s">
        <v>88</v>
      </c>
      <c r="D69" s="333"/>
      <c r="E69" s="333"/>
      <c r="F69" s="334"/>
      <c r="G69" s="15">
        <v>69</v>
      </c>
      <c r="H69" s="332">
        <v>0</v>
      </c>
      <c r="I69" s="333">
        <v>0</v>
      </c>
      <c r="J69" s="334"/>
      <c r="K69" s="19">
        <f t="shared" si="2"/>
        <v>0</v>
      </c>
    </row>
    <row r="70" spans="1:11" ht="15" customHeight="1">
      <c r="A70" s="346"/>
      <c r="B70" s="14" t="s">
        <v>96</v>
      </c>
      <c r="C70" s="14" t="s">
        <v>103</v>
      </c>
      <c r="D70" s="14"/>
      <c r="E70" s="14"/>
      <c r="F70" s="14"/>
      <c r="G70" s="15">
        <v>12</v>
      </c>
      <c r="H70" s="332">
        <v>0</v>
      </c>
      <c r="I70" s="333">
        <v>0</v>
      </c>
      <c r="J70" s="334"/>
      <c r="K70" s="19">
        <f t="shared" si="2"/>
        <v>0</v>
      </c>
    </row>
    <row r="71" spans="1:11" ht="15" customHeight="1">
      <c r="A71" s="346"/>
      <c r="B71" s="14" t="s">
        <v>233</v>
      </c>
      <c r="C71" s="14" t="s">
        <v>104</v>
      </c>
      <c r="D71" s="14"/>
      <c r="E71" s="14"/>
      <c r="F71" s="14"/>
      <c r="G71" s="15">
        <v>13</v>
      </c>
      <c r="H71" s="332">
        <v>0</v>
      </c>
      <c r="I71" s="333">
        <v>0</v>
      </c>
      <c r="J71" s="334"/>
      <c r="K71" s="19">
        <f t="shared" si="2"/>
        <v>0</v>
      </c>
    </row>
    <row r="72" spans="1:11" ht="15" customHeight="1">
      <c r="A72" s="346"/>
      <c r="B72" s="14" t="s">
        <v>234</v>
      </c>
      <c r="C72" s="14" t="s">
        <v>242</v>
      </c>
      <c r="D72" s="14"/>
      <c r="E72" s="14"/>
      <c r="F72" s="14"/>
      <c r="G72" s="15">
        <v>6.5</v>
      </c>
      <c r="H72" s="332">
        <v>0</v>
      </c>
      <c r="I72" s="333">
        <v>0</v>
      </c>
      <c r="J72" s="334"/>
      <c r="K72" s="19">
        <f t="shared" si="2"/>
        <v>0</v>
      </c>
    </row>
    <row r="73" spans="1:11" ht="15" customHeight="1">
      <c r="A73" s="346"/>
      <c r="B73" s="14" t="s">
        <v>151</v>
      </c>
      <c r="C73" s="14" t="s">
        <v>243</v>
      </c>
      <c r="D73" s="14"/>
      <c r="E73" s="14"/>
      <c r="F73" s="14"/>
      <c r="G73" s="15">
        <v>15</v>
      </c>
      <c r="H73" s="332">
        <v>0</v>
      </c>
      <c r="I73" s="333">
        <v>0</v>
      </c>
      <c r="J73" s="334"/>
      <c r="K73" s="19">
        <f t="shared" si="2"/>
        <v>0</v>
      </c>
    </row>
    <row r="74" spans="1:11" ht="15" customHeight="1">
      <c r="A74" s="346"/>
      <c r="B74" s="14" t="s">
        <v>235</v>
      </c>
      <c r="C74" s="14" t="s">
        <v>244</v>
      </c>
      <c r="D74" s="14"/>
      <c r="E74" s="14"/>
      <c r="F74" s="14"/>
      <c r="G74" s="15">
        <v>53</v>
      </c>
      <c r="H74" s="332">
        <v>0</v>
      </c>
      <c r="I74" s="333">
        <v>0</v>
      </c>
      <c r="J74" s="334"/>
      <c r="K74" s="19">
        <f t="shared" si="2"/>
        <v>0</v>
      </c>
    </row>
    <row r="75" spans="1:11" ht="15" customHeight="1">
      <c r="A75" s="346"/>
      <c r="B75" s="14" t="s">
        <v>236</v>
      </c>
      <c r="C75" s="14" t="s">
        <v>245</v>
      </c>
      <c r="D75" s="14"/>
      <c r="E75" s="14"/>
      <c r="F75" s="14"/>
      <c r="G75" s="44">
        <v>40</v>
      </c>
      <c r="H75" s="332">
        <v>0</v>
      </c>
      <c r="I75" s="333">
        <v>0</v>
      </c>
      <c r="J75" s="334"/>
      <c r="K75" s="19">
        <f t="shared" si="2"/>
        <v>0</v>
      </c>
    </row>
    <row r="76" spans="1:11" ht="15" customHeight="1" thickBot="1">
      <c r="A76" s="367"/>
      <c r="B76" s="14" t="s">
        <v>237</v>
      </c>
      <c r="C76" s="338" t="s">
        <v>190</v>
      </c>
      <c r="D76" s="333"/>
      <c r="E76" s="333"/>
      <c r="F76" s="334"/>
      <c r="G76" s="183">
        <v>0.0003</v>
      </c>
      <c r="H76" s="332"/>
      <c r="I76" s="333"/>
      <c r="J76" s="334"/>
      <c r="K76" s="45">
        <f>SUM(D77*G76)*F77</f>
        <v>0</v>
      </c>
    </row>
    <row r="77" spans="3:11" ht="15" customHeight="1" thickBot="1">
      <c r="C77" s="185" t="s">
        <v>230</v>
      </c>
      <c r="E77" t="s">
        <v>229</v>
      </c>
      <c r="G77" s="184"/>
      <c r="H77" s="49"/>
      <c r="I77" s="50" t="s">
        <v>155</v>
      </c>
      <c r="J77" s="51"/>
      <c r="K77" s="48">
        <f>SUM(K60:K76)</f>
        <v>0</v>
      </c>
    </row>
    <row r="78" spans="1:11" ht="15" customHeight="1">
      <c r="A78" s="13" t="s">
        <v>246</v>
      </c>
      <c r="B78" s="14" t="s">
        <v>134</v>
      </c>
      <c r="C78" s="338" t="s">
        <v>135</v>
      </c>
      <c r="D78" s="333"/>
      <c r="E78" s="333"/>
      <c r="F78" s="334"/>
      <c r="G78" s="35">
        <v>2.46</v>
      </c>
      <c r="H78" s="332">
        <v>0</v>
      </c>
      <c r="I78" s="333">
        <v>0</v>
      </c>
      <c r="J78" s="334"/>
      <c r="K78" s="46">
        <f aca="true" t="shared" si="3" ref="K78:K128">G78*H78</f>
        <v>0</v>
      </c>
    </row>
    <row r="79" spans="1:11" ht="15" customHeight="1">
      <c r="A79" s="345" t="s">
        <v>160</v>
      </c>
      <c r="B79" s="14" t="s">
        <v>105</v>
      </c>
      <c r="C79" s="338" t="s">
        <v>109</v>
      </c>
      <c r="D79" s="333"/>
      <c r="E79" s="333"/>
      <c r="F79" s="334"/>
      <c r="G79" s="35">
        <v>24.37</v>
      </c>
      <c r="H79" s="332">
        <v>0</v>
      </c>
      <c r="I79" s="333">
        <v>0</v>
      </c>
      <c r="J79" s="334"/>
      <c r="K79" s="19">
        <f t="shared" si="3"/>
        <v>0</v>
      </c>
    </row>
    <row r="80" spans="1:11" ht="15" customHeight="1">
      <c r="A80" s="346"/>
      <c r="B80" s="14" t="s">
        <v>110</v>
      </c>
      <c r="C80" s="26" t="s">
        <v>111</v>
      </c>
      <c r="D80" s="27"/>
      <c r="E80" s="27"/>
      <c r="F80" s="28"/>
      <c r="G80" s="35">
        <v>6.3</v>
      </c>
      <c r="H80" s="332">
        <v>0</v>
      </c>
      <c r="I80" s="333">
        <v>0</v>
      </c>
      <c r="J80" s="334"/>
      <c r="K80" s="19">
        <f t="shared" si="3"/>
        <v>0</v>
      </c>
    </row>
    <row r="81" spans="1:11" ht="15" customHeight="1">
      <c r="A81" s="347"/>
      <c r="B81" s="14" t="s">
        <v>211</v>
      </c>
      <c r="C81" s="14" t="s">
        <v>220</v>
      </c>
      <c r="D81" s="14"/>
      <c r="E81" s="14"/>
      <c r="F81" s="14"/>
      <c r="G81" s="35">
        <v>0</v>
      </c>
      <c r="H81" s="332">
        <v>0</v>
      </c>
      <c r="I81" s="333">
        <v>0</v>
      </c>
      <c r="J81" s="334"/>
      <c r="K81" s="19">
        <f t="shared" si="3"/>
        <v>0</v>
      </c>
    </row>
    <row r="82" spans="1:11" ht="15" customHeight="1">
      <c r="A82" s="347"/>
      <c r="B82" s="14" t="s">
        <v>247</v>
      </c>
      <c r="C82" s="338" t="s">
        <v>136</v>
      </c>
      <c r="D82" s="333"/>
      <c r="E82" s="333"/>
      <c r="F82" s="334"/>
      <c r="G82" s="35">
        <v>0.85</v>
      </c>
      <c r="H82" s="332">
        <v>0</v>
      </c>
      <c r="I82" s="333">
        <v>0</v>
      </c>
      <c r="J82" s="334"/>
      <c r="K82" s="19">
        <f t="shared" si="3"/>
        <v>0</v>
      </c>
    </row>
    <row r="83" spans="1:11" ht="15" customHeight="1">
      <c r="A83" s="347"/>
      <c r="B83" s="14" t="s">
        <v>248</v>
      </c>
      <c r="C83" s="338" t="s">
        <v>137</v>
      </c>
      <c r="D83" s="333"/>
      <c r="E83" s="333"/>
      <c r="F83" s="334"/>
      <c r="G83" s="35">
        <v>0.3</v>
      </c>
      <c r="H83" s="332">
        <v>0</v>
      </c>
      <c r="I83" s="333">
        <v>0</v>
      </c>
      <c r="J83" s="334"/>
      <c r="K83" s="19">
        <f t="shared" si="3"/>
        <v>0</v>
      </c>
    </row>
    <row r="84" spans="1:11" ht="15" customHeight="1">
      <c r="A84" s="347"/>
      <c r="B84" s="14" t="s">
        <v>249</v>
      </c>
      <c r="C84" s="338" t="s">
        <v>31</v>
      </c>
      <c r="D84" s="333"/>
      <c r="E84" s="333"/>
      <c r="F84" s="334"/>
      <c r="G84" s="35">
        <v>0.81</v>
      </c>
      <c r="H84" s="332">
        <v>0</v>
      </c>
      <c r="I84" s="333">
        <v>0</v>
      </c>
      <c r="J84" s="334"/>
      <c r="K84" s="19">
        <f t="shared" si="3"/>
        <v>0</v>
      </c>
    </row>
    <row r="85" spans="1:11" ht="15" customHeight="1">
      <c r="A85" s="347"/>
      <c r="B85" s="14" t="s">
        <v>250</v>
      </c>
      <c r="C85" s="338" t="s">
        <v>32</v>
      </c>
      <c r="D85" s="333"/>
      <c r="E85" s="333"/>
      <c r="F85" s="334"/>
      <c r="G85" s="35">
        <v>0.92</v>
      </c>
      <c r="H85" s="332">
        <v>0</v>
      </c>
      <c r="I85" s="333">
        <v>0</v>
      </c>
      <c r="J85" s="334"/>
      <c r="K85" s="19">
        <f t="shared" si="3"/>
        <v>0</v>
      </c>
    </row>
    <row r="86" spans="1:11" ht="15" customHeight="1">
      <c r="A86" s="347"/>
      <c r="B86" s="14" t="s">
        <v>251</v>
      </c>
      <c r="C86" s="338" t="s">
        <v>33</v>
      </c>
      <c r="D86" s="333"/>
      <c r="E86" s="333"/>
      <c r="F86" s="334"/>
      <c r="G86" s="35">
        <v>1.22</v>
      </c>
      <c r="H86" s="332">
        <v>0</v>
      </c>
      <c r="I86" s="333">
        <v>0</v>
      </c>
      <c r="J86" s="334"/>
      <c r="K86" s="19">
        <f t="shared" si="3"/>
        <v>0</v>
      </c>
    </row>
    <row r="87" spans="1:11" ht="15" customHeight="1">
      <c r="A87" s="347"/>
      <c r="B87" s="14" t="s">
        <v>252</v>
      </c>
      <c r="C87" s="338" t="s">
        <v>34</v>
      </c>
      <c r="D87" s="333"/>
      <c r="E87" s="333"/>
      <c r="F87" s="334"/>
      <c r="G87" s="35">
        <v>6.31</v>
      </c>
      <c r="H87" s="332">
        <v>0</v>
      </c>
      <c r="I87" s="333">
        <v>0</v>
      </c>
      <c r="J87" s="334"/>
      <c r="K87" s="19">
        <f t="shared" si="3"/>
        <v>0</v>
      </c>
    </row>
    <row r="88" spans="1:11" ht="15" customHeight="1">
      <c r="A88" s="347"/>
      <c r="B88" s="14" t="s">
        <v>253</v>
      </c>
      <c r="C88" s="338" t="s">
        <v>35</v>
      </c>
      <c r="D88" s="333"/>
      <c r="E88" s="333"/>
      <c r="F88" s="334"/>
      <c r="G88" s="35">
        <v>37.2</v>
      </c>
      <c r="H88" s="332">
        <v>0</v>
      </c>
      <c r="I88" s="333">
        <v>0</v>
      </c>
      <c r="J88" s="334"/>
      <c r="K88" s="19">
        <f t="shared" si="3"/>
        <v>0</v>
      </c>
    </row>
    <row r="89" spans="1:11" ht="15" customHeight="1">
      <c r="A89" s="347"/>
      <c r="B89" s="14" t="s">
        <v>254</v>
      </c>
      <c r="C89" s="338" t="s">
        <v>36</v>
      </c>
      <c r="D89" s="333"/>
      <c r="E89" s="333"/>
      <c r="F89" s="334"/>
      <c r="G89" s="35">
        <v>1.35</v>
      </c>
      <c r="H89" s="332">
        <v>0</v>
      </c>
      <c r="I89" s="333">
        <v>0</v>
      </c>
      <c r="J89" s="334"/>
      <c r="K89" s="19">
        <f t="shared" si="3"/>
        <v>0</v>
      </c>
    </row>
    <row r="90" spans="1:11" ht="15" customHeight="1">
      <c r="A90" s="347"/>
      <c r="B90" s="14" t="s">
        <v>255</v>
      </c>
      <c r="C90" s="338" t="s">
        <v>37</v>
      </c>
      <c r="D90" s="333"/>
      <c r="E90" s="333"/>
      <c r="F90" s="334"/>
      <c r="G90" s="35">
        <v>1.79</v>
      </c>
      <c r="H90" s="332">
        <v>0</v>
      </c>
      <c r="I90" s="333">
        <v>0</v>
      </c>
      <c r="J90" s="334"/>
      <c r="K90" s="19">
        <f t="shared" si="3"/>
        <v>0</v>
      </c>
    </row>
    <row r="91" spans="1:11" ht="15" customHeight="1">
      <c r="A91" s="347"/>
      <c r="B91" s="14" t="s">
        <v>149</v>
      </c>
      <c r="C91" s="338" t="s">
        <v>38</v>
      </c>
      <c r="D91" s="333"/>
      <c r="E91" s="333"/>
      <c r="F91" s="334"/>
      <c r="G91" s="35">
        <v>0.59</v>
      </c>
      <c r="H91" s="332">
        <v>0</v>
      </c>
      <c r="I91" s="333">
        <v>0</v>
      </c>
      <c r="J91" s="334"/>
      <c r="K91" s="19">
        <f t="shared" si="3"/>
        <v>0</v>
      </c>
    </row>
    <row r="92" spans="1:11" ht="15" customHeight="1">
      <c r="A92" s="347"/>
      <c r="B92" s="14" t="s">
        <v>16</v>
      </c>
      <c r="C92" s="338" t="s">
        <v>39</v>
      </c>
      <c r="D92" s="333"/>
      <c r="E92" s="333"/>
      <c r="F92" s="334"/>
      <c r="G92" s="35">
        <v>20.59</v>
      </c>
      <c r="H92" s="332">
        <v>0</v>
      </c>
      <c r="I92" s="333">
        <v>0</v>
      </c>
      <c r="J92" s="334"/>
      <c r="K92" s="19">
        <f t="shared" si="3"/>
        <v>0</v>
      </c>
    </row>
    <row r="93" spans="1:11" ht="15" customHeight="1">
      <c r="A93" s="347"/>
      <c r="B93" s="14" t="s">
        <v>17</v>
      </c>
      <c r="C93" s="338" t="s">
        <v>40</v>
      </c>
      <c r="D93" s="333"/>
      <c r="E93" s="333"/>
      <c r="F93" s="334"/>
      <c r="G93" s="35">
        <v>29.61</v>
      </c>
      <c r="H93" s="332">
        <v>0</v>
      </c>
      <c r="I93" s="333">
        <v>0</v>
      </c>
      <c r="J93" s="334"/>
      <c r="K93" s="19">
        <f t="shared" si="3"/>
        <v>0</v>
      </c>
    </row>
    <row r="94" spans="1:11" ht="15" customHeight="1">
      <c r="A94" s="347"/>
      <c r="B94" s="14" t="s">
        <v>18</v>
      </c>
      <c r="C94" s="338" t="s">
        <v>41</v>
      </c>
      <c r="D94" s="333"/>
      <c r="E94" s="333"/>
      <c r="F94" s="334"/>
      <c r="G94" s="35">
        <v>46.44</v>
      </c>
      <c r="H94" s="332">
        <v>0</v>
      </c>
      <c r="I94" s="333">
        <v>0</v>
      </c>
      <c r="J94" s="334"/>
      <c r="K94" s="19">
        <f t="shared" si="3"/>
        <v>0</v>
      </c>
    </row>
    <row r="95" spans="1:11" ht="15" customHeight="1">
      <c r="A95" s="347"/>
      <c r="B95" s="14" t="s">
        <v>19</v>
      </c>
      <c r="C95" s="338" t="s">
        <v>42</v>
      </c>
      <c r="D95" s="333"/>
      <c r="E95" s="333"/>
      <c r="F95" s="334"/>
      <c r="G95" s="35">
        <v>1.81</v>
      </c>
      <c r="H95" s="332">
        <v>0</v>
      </c>
      <c r="I95" s="333">
        <v>0</v>
      </c>
      <c r="J95" s="334"/>
      <c r="K95" s="19">
        <f t="shared" si="3"/>
        <v>0</v>
      </c>
    </row>
    <row r="96" spans="1:11" ht="15" customHeight="1">
      <c r="A96" s="347"/>
      <c r="B96" s="14" t="s">
        <v>20</v>
      </c>
      <c r="C96" s="338" t="s">
        <v>43</v>
      </c>
      <c r="D96" s="333"/>
      <c r="E96" s="333"/>
      <c r="F96" s="334"/>
      <c r="G96" s="35">
        <v>7.16</v>
      </c>
      <c r="H96" s="332">
        <v>0</v>
      </c>
      <c r="I96" s="333">
        <v>0</v>
      </c>
      <c r="J96" s="334"/>
      <c r="K96" s="19">
        <f t="shared" si="3"/>
        <v>0</v>
      </c>
    </row>
    <row r="97" spans="1:11" ht="15" customHeight="1">
      <c r="A97" s="347"/>
      <c r="B97" s="14" t="s">
        <v>132</v>
      </c>
      <c r="C97" s="338" t="s">
        <v>44</v>
      </c>
      <c r="D97" s="333"/>
      <c r="E97" s="333"/>
      <c r="F97" s="334"/>
      <c r="G97" s="35">
        <v>51.74</v>
      </c>
      <c r="H97" s="332">
        <v>0</v>
      </c>
      <c r="I97" s="333">
        <v>0</v>
      </c>
      <c r="J97" s="334"/>
      <c r="K97" s="19">
        <f t="shared" si="3"/>
        <v>0</v>
      </c>
    </row>
    <row r="98" spans="1:11" ht="15" customHeight="1">
      <c r="A98" s="347"/>
      <c r="B98" s="14" t="s">
        <v>133</v>
      </c>
      <c r="C98" s="338" t="s">
        <v>45</v>
      </c>
      <c r="D98" s="333"/>
      <c r="E98" s="333"/>
      <c r="F98" s="334"/>
      <c r="G98" s="35">
        <v>61.59</v>
      </c>
      <c r="H98" s="332">
        <v>0</v>
      </c>
      <c r="I98" s="333">
        <v>0</v>
      </c>
      <c r="J98" s="334"/>
      <c r="K98" s="19">
        <f t="shared" si="3"/>
        <v>0</v>
      </c>
    </row>
    <row r="99" spans="1:11" ht="15" customHeight="1">
      <c r="A99" s="347"/>
      <c r="B99" s="14" t="s">
        <v>128</v>
      </c>
      <c r="C99" s="338"/>
      <c r="D99" s="333"/>
      <c r="E99" s="333"/>
      <c r="F99" s="334"/>
      <c r="G99" s="35"/>
      <c r="H99" s="332">
        <v>0</v>
      </c>
      <c r="I99" s="333"/>
      <c r="J99" s="334"/>
      <c r="K99" s="19">
        <f t="shared" si="3"/>
        <v>0</v>
      </c>
    </row>
    <row r="100" spans="1:11" ht="15" customHeight="1">
      <c r="A100" s="347"/>
      <c r="B100" s="14" t="s">
        <v>21</v>
      </c>
      <c r="C100" s="338" t="s">
        <v>46</v>
      </c>
      <c r="D100" s="333"/>
      <c r="E100" s="333"/>
      <c r="F100" s="334"/>
      <c r="G100" s="35">
        <v>16.65</v>
      </c>
      <c r="H100" s="332">
        <v>0</v>
      </c>
      <c r="I100" s="333">
        <v>0</v>
      </c>
      <c r="J100" s="334"/>
      <c r="K100" s="19">
        <f t="shared" si="3"/>
        <v>0</v>
      </c>
    </row>
    <row r="101" spans="1:11" ht="15" customHeight="1">
      <c r="A101" s="347"/>
      <c r="B101" s="14" t="s">
        <v>24</v>
      </c>
      <c r="C101" s="338" t="s">
        <v>47</v>
      </c>
      <c r="D101" s="333"/>
      <c r="E101" s="333"/>
      <c r="F101" s="334"/>
      <c r="G101" s="35">
        <v>12.09</v>
      </c>
      <c r="H101" s="332">
        <v>0</v>
      </c>
      <c r="I101" s="333">
        <v>0</v>
      </c>
      <c r="J101" s="334"/>
      <c r="K101" s="19">
        <f t="shared" si="3"/>
        <v>0</v>
      </c>
    </row>
    <row r="102" spans="1:11" ht="15" customHeight="1">
      <c r="A102" s="347"/>
      <c r="B102" s="14" t="s">
        <v>131</v>
      </c>
      <c r="C102" s="338" t="s">
        <v>48</v>
      </c>
      <c r="D102" s="333"/>
      <c r="E102" s="333"/>
      <c r="F102" s="334"/>
      <c r="G102" s="35">
        <v>8.94</v>
      </c>
      <c r="H102" s="332">
        <v>0</v>
      </c>
      <c r="I102" s="333">
        <v>0</v>
      </c>
      <c r="J102" s="334"/>
      <c r="K102" s="19">
        <f t="shared" si="3"/>
        <v>0</v>
      </c>
    </row>
    <row r="103" spans="1:11" ht="15" customHeight="1">
      <c r="A103" s="347"/>
      <c r="B103" s="14" t="s">
        <v>146</v>
      </c>
      <c r="C103" s="338" t="s">
        <v>49</v>
      </c>
      <c r="D103" s="333"/>
      <c r="E103" s="333"/>
      <c r="F103" s="334"/>
      <c r="G103" s="35">
        <v>10.65</v>
      </c>
      <c r="H103" s="332">
        <v>0</v>
      </c>
      <c r="I103" s="333">
        <v>0</v>
      </c>
      <c r="J103" s="334"/>
      <c r="K103" s="19">
        <f t="shared" si="3"/>
        <v>0</v>
      </c>
    </row>
    <row r="104" spans="1:11" ht="15" customHeight="1">
      <c r="A104" s="347"/>
      <c r="B104" s="14" t="s">
        <v>147</v>
      </c>
      <c r="C104" s="338" t="s">
        <v>50</v>
      </c>
      <c r="D104" s="333"/>
      <c r="E104" s="333"/>
      <c r="F104" s="334"/>
      <c r="G104" s="35">
        <v>22.06</v>
      </c>
      <c r="H104" s="332">
        <v>0</v>
      </c>
      <c r="I104" s="333">
        <v>0</v>
      </c>
      <c r="J104" s="334"/>
      <c r="K104" s="19">
        <f t="shared" si="3"/>
        <v>0</v>
      </c>
    </row>
    <row r="105" spans="1:11" ht="15" customHeight="1">
      <c r="A105" s="347"/>
      <c r="B105" s="14" t="s">
        <v>148</v>
      </c>
      <c r="C105" s="338" t="s">
        <v>51</v>
      </c>
      <c r="D105" s="333"/>
      <c r="E105" s="333"/>
      <c r="F105" s="334"/>
      <c r="G105" s="35">
        <v>9.83</v>
      </c>
      <c r="H105" s="332">
        <v>0</v>
      </c>
      <c r="I105" s="333">
        <v>0</v>
      </c>
      <c r="J105" s="334"/>
      <c r="K105" s="19">
        <f t="shared" si="3"/>
        <v>0</v>
      </c>
    </row>
    <row r="106" spans="1:11" ht="15" customHeight="1">
      <c r="A106" s="347"/>
      <c r="B106" s="14" t="s">
        <v>22</v>
      </c>
      <c r="C106" s="338" t="s">
        <v>52</v>
      </c>
      <c r="D106" s="333"/>
      <c r="E106" s="333"/>
      <c r="F106" s="334"/>
      <c r="G106" s="35">
        <v>2.69</v>
      </c>
      <c r="H106" s="332">
        <v>0</v>
      </c>
      <c r="I106" s="333">
        <v>0</v>
      </c>
      <c r="J106" s="334"/>
      <c r="K106" s="19">
        <f t="shared" si="3"/>
        <v>0</v>
      </c>
    </row>
    <row r="107" spans="1:11" ht="15" customHeight="1">
      <c r="A107" s="348"/>
      <c r="B107" s="14" t="s">
        <v>23</v>
      </c>
      <c r="C107" s="338" t="s">
        <v>53</v>
      </c>
      <c r="D107" s="333"/>
      <c r="E107" s="333"/>
      <c r="F107" s="334"/>
      <c r="G107" s="35">
        <v>3.46</v>
      </c>
      <c r="H107" s="339">
        <v>0</v>
      </c>
      <c r="I107" s="340">
        <v>0</v>
      </c>
      <c r="J107" s="341"/>
      <c r="K107" s="45">
        <f t="shared" si="3"/>
        <v>0</v>
      </c>
    </row>
    <row r="108" spans="7:11" ht="15" customHeight="1">
      <c r="G108" s="58"/>
      <c r="H108" s="84"/>
      <c r="I108" s="57" t="s">
        <v>155</v>
      </c>
      <c r="J108" s="81"/>
      <c r="K108" s="85">
        <f>SUM(K78:K107)</f>
        <v>0</v>
      </c>
    </row>
    <row r="109" spans="8:11" ht="15" customHeight="1" thickBot="1">
      <c r="H109" s="18"/>
      <c r="I109" s="80"/>
      <c r="J109" s="58"/>
      <c r="K109" s="79"/>
    </row>
    <row r="110" spans="8:11" ht="15" customHeight="1" thickBot="1">
      <c r="H110" s="12" t="s">
        <v>182</v>
      </c>
      <c r="J110" s="82"/>
      <c r="K110" s="47">
        <f>SUM(K41,K59,K77,K108)</f>
        <v>0</v>
      </c>
    </row>
    <row r="111" spans="1:11" ht="15" customHeight="1">
      <c r="A111" s="58"/>
      <c r="B111" s="58"/>
      <c r="C111" s="58"/>
      <c r="H111" s="12"/>
      <c r="J111" s="82"/>
      <c r="K111" s="79"/>
    </row>
    <row r="112" spans="1:8" ht="15" customHeight="1" thickBot="1">
      <c r="A112" s="58"/>
      <c r="B112" s="58"/>
      <c r="C112" s="58"/>
      <c r="G112" s="58"/>
      <c r="H112" s="18"/>
    </row>
    <row r="113" spans="1:11" ht="15" customHeight="1" thickBot="1">
      <c r="A113" s="21"/>
      <c r="B113" s="58"/>
      <c r="C113" s="21"/>
      <c r="D113" s="21"/>
      <c r="E113" s="21"/>
      <c r="F113" s="21"/>
      <c r="G113" s="387" t="s">
        <v>180</v>
      </c>
      <c r="H113" s="388"/>
      <c r="I113" s="388"/>
      <c r="J113" s="83"/>
      <c r="K113" s="47">
        <f>SUM(K116:K128)</f>
        <v>0</v>
      </c>
    </row>
    <row r="114" spans="1:11" ht="15" customHeight="1">
      <c r="A114" s="21"/>
      <c r="B114" s="58"/>
      <c r="C114" s="21"/>
      <c r="D114" s="21"/>
      <c r="E114" s="21"/>
      <c r="F114" s="21"/>
      <c r="G114" s="62"/>
      <c r="H114" s="9"/>
      <c r="I114" s="9"/>
      <c r="J114" s="83"/>
      <c r="K114" s="79"/>
    </row>
    <row r="115" spans="1:11" ht="15" customHeight="1">
      <c r="A115" s="21"/>
      <c r="B115" s="58"/>
      <c r="C115" s="21"/>
      <c r="D115" s="21"/>
      <c r="E115" s="21"/>
      <c r="F115" s="21"/>
      <c r="G115" s="62"/>
      <c r="H115" s="9"/>
      <c r="I115" s="9"/>
      <c r="J115" s="83"/>
      <c r="K115" s="79"/>
    </row>
    <row r="116" spans="1:11" ht="15" customHeight="1">
      <c r="A116" s="53" t="s">
        <v>129</v>
      </c>
      <c r="B116" s="14"/>
      <c r="C116" s="335" t="s">
        <v>130</v>
      </c>
      <c r="D116" s="336"/>
      <c r="E116" s="336"/>
      <c r="F116" s="337"/>
      <c r="G116" s="15"/>
      <c r="H116" s="332"/>
      <c r="I116" s="333"/>
      <c r="J116" s="334"/>
      <c r="K116" s="19"/>
    </row>
    <row r="117" spans="1:11" ht="15" customHeight="1">
      <c r="A117" s="342" t="s">
        <v>189</v>
      </c>
      <c r="B117" s="52" t="s">
        <v>0</v>
      </c>
      <c r="C117" s="299" t="s">
        <v>145</v>
      </c>
      <c r="D117" s="299"/>
      <c r="E117" s="299"/>
      <c r="F117" s="299"/>
      <c r="G117" s="15">
        <v>67</v>
      </c>
      <c r="H117" s="332">
        <v>0</v>
      </c>
      <c r="I117" s="333">
        <v>0</v>
      </c>
      <c r="J117" s="334"/>
      <c r="K117" s="19">
        <f t="shared" si="3"/>
        <v>0</v>
      </c>
    </row>
    <row r="118" spans="1:11" ht="12">
      <c r="A118" s="343"/>
      <c r="B118" s="52" t="s">
        <v>1</v>
      </c>
      <c r="C118" s="288" t="s">
        <v>2</v>
      </c>
      <c r="D118" s="289"/>
      <c r="E118" s="289"/>
      <c r="F118" s="290"/>
      <c r="G118" s="15">
        <v>67</v>
      </c>
      <c r="H118" s="332">
        <v>0</v>
      </c>
      <c r="I118" s="333">
        <v>0</v>
      </c>
      <c r="J118" s="334"/>
      <c r="K118" s="19">
        <f t="shared" si="3"/>
        <v>0</v>
      </c>
    </row>
    <row r="119" spans="1:11" ht="12">
      <c r="A119" s="343"/>
      <c r="B119" s="52" t="s">
        <v>3</v>
      </c>
      <c r="C119" s="288" t="s">
        <v>4</v>
      </c>
      <c r="D119" s="289"/>
      <c r="E119" s="289"/>
      <c r="F119" s="290"/>
      <c r="G119" s="15">
        <v>67</v>
      </c>
      <c r="H119" s="332">
        <v>0</v>
      </c>
      <c r="I119" s="333">
        <v>0</v>
      </c>
      <c r="J119" s="334"/>
      <c r="K119" s="19">
        <f t="shared" si="3"/>
        <v>0</v>
      </c>
    </row>
    <row r="120" spans="1:11" ht="12">
      <c r="A120" s="343"/>
      <c r="B120" s="52" t="s">
        <v>185</v>
      </c>
      <c r="C120" s="288" t="s">
        <v>186</v>
      </c>
      <c r="D120" s="289"/>
      <c r="E120" s="289"/>
      <c r="F120" s="290"/>
      <c r="G120" s="15">
        <v>67</v>
      </c>
      <c r="H120" s="332">
        <v>0</v>
      </c>
      <c r="I120" s="333">
        <v>0</v>
      </c>
      <c r="J120" s="334"/>
      <c r="K120" s="19">
        <f t="shared" si="3"/>
        <v>0</v>
      </c>
    </row>
    <row r="121" spans="1:11" ht="12">
      <c r="A121" s="343"/>
      <c r="B121" s="52" t="s">
        <v>183</v>
      </c>
      <c r="C121" s="288" t="s">
        <v>184</v>
      </c>
      <c r="D121" s="333"/>
      <c r="E121" s="333"/>
      <c r="F121" s="334"/>
      <c r="G121" s="15">
        <v>67</v>
      </c>
      <c r="H121" s="332">
        <v>0</v>
      </c>
      <c r="I121" s="333"/>
      <c r="J121" s="334"/>
      <c r="K121" s="19">
        <f t="shared" si="3"/>
        <v>0</v>
      </c>
    </row>
    <row r="122" spans="1:11" ht="12">
      <c r="A122" s="343"/>
      <c r="B122" s="52" t="s">
        <v>143</v>
      </c>
      <c r="C122" s="54" t="s">
        <v>144</v>
      </c>
      <c r="D122" s="55"/>
      <c r="E122" s="55"/>
      <c r="F122" s="56"/>
      <c r="G122" s="15">
        <v>67</v>
      </c>
      <c r="H122" s="332">
        <v>0</v>
      </c>
      <c r="I122" s="333">
        <v>0</v>
      </c>
      <c r="J122" s="334"/>
      <c r="K122" s="19">
        <f t="shared" si="3"/>
        <v>0</v>
      </c>
    </row>
    <row r="123" spans="1:11" ht="12">
      <c r="A123" s="343"/>
      <c r="B123" s="52" t="s">
        <v>27</v>
      </c>
      <c r="C123" s="288" t="s">
        <v>28</v>
      </c>
      <c r="D123" s="289"/>
      <c r="E123" s="289"/>
      <c r="F123" s="290"/>
      <c r="G123" s="15">
        <v>67</v>
      </c>
      <c r="H123" s="332">
        <v>0</v>
      </c>
      <c r="I123" s="333">
        <v>0</v>
      </c>
      <c r="J123" s="334"/>
      <c r="K123" s="19">
        <f t="shared" si="3"/>
        <v>0</v>
      </c>
    </row>
    <row r="124" spans="1:11" ht="12">
      <c r="A124" s="343"/>
      <c r="B124" s="87" t="s">
        <v>187</v>
      </c>
      <c r="C124" s="288" t="s">
        <v>188</v>
      </c>
      <c r="D124" s="289"/>
      <c r="E124" s="289"/>
      <c r="F124" s="290"/>
      <c r="G124" s="15">
        <v>67</v>
      </c>
      <c r="H124" s="332">
        <v>0</v>
      </c>
      <c r="I124" s="333">
        <v>0</v>
      </c>
      <c r="J124" s="334"/>
      <c r="K124" s="19">
        <f t="shared" si="3"/>
        <v>0</v>
      </c>
    </row>
    <row r="125" spans="1:11" ht="12">
      <c r="A125" s="343"/>
      <c r="B125" s="14"/>
      <c r="C125" s="333"/>
      <c r="D125" s="333"/>
      <c r="E125" s="333"/>
      <c r="F125" s="334"/>
      <c r="G125" s="15"/>
      <c r="H125" s="332">
        <v>0</v>
      </c>
      <c r="I125" s="333"/>
      <c r="J125" s="334"/>
      <c r="K125" s="19">
        <f t="shared" si="3"/>
        <v>0</v>
      </c>
    </row>
    <row r="126" spans="1:11" ht="12">
      <c r="A126" s="343"/>
      <c r="B126" s="14"/>
      <c r="C126" s="338"/>
      <c r="D126" s="333"/>
      <c r="E126" s="333"/>
      <c r="F126" s="334"/>
      <c r="G126" s="44"/>
      <c r="H126" s="332"/>
      <c r="I126" s="333"/>
      <c r="J126" s="334"/>
      <c r="K126" s="19">
        <f t="shared" si="3"/>
        <v>0</v>
      </c>
    </row>
    <row r="127" spans="1:11" ht="12">
      <c r="A127" s="343"/>
      <c r="B127" s="14"/>
      <c r="C127" s="338"/>
      <c r="D127" s="333"/>
      <c r="E127" s="333"/>
      <c r="F127" s="334"/>
      <c r="G127" s="44"/>
      <c r="H127" s="332"/>
      <c r="I127" s="333"/>
      <c r="J127" s="334"/>
      <c r="K127" s="19">
        <f t="shared" si="3"/>
        <v>0</v>
      </c>
    </row>
    <row r="128" spans="1:11" ht="12">
      <c r="A128" s="344"/>
      <c r="B128" s="14"/>
      <c r="C128" s="338"/>
      <c r="D128" s="333"/>
      <c r="E128" s="333"/>
      <c r="F128" s="334"/>
      <c r="G128" s="15"/>
      <c r="H128" s="339"/>
      <c r="I128" s="340"/>
      <c r="J128" s="341"/>
      <c r="K128" s="45">
        <f t="shared" si="3"/>
        <v>0</v>
      </c>
    </row>
    <row r="129" spans="1:11" ht="15">
      <c r="A129" s="10"/>
      <c r="G129" s="1"/>
      <c r="H129" s="49"/>
      <c r="I129" s="50" t="s">
        <v>155</v>
      </c>
      <c r="J129" s="59"/>
      <c r="K129" s="86"/>
    </row>
    <row r="130" spans="1:11" ht="15.75" thickBot="1">
      <c r="A130" s="10"/>
      <c r="G130" s="1"/>
      <c r="H130" s="58"/>
      <c r="I130" s="80"/>
      <c r="J130" s="58"/>
      <c r="K130" s="79"/>
    </row>
    <row r="131" spans="7:11" ht="12.75" thickBot="1">
      <c r="G131" s="385" t="s">
        <v>181</v>
      </c>
      <c r="H131" s="386"/>
      <c r="I131" s="386"/>
      <c r="J131" s="58"/>
      <c r="K131" s="88">
        <f>SUM(K129:K130)</f>
        <v>0</v>
      </c>
    </row>
    <row r="132" ht="12.75" thickBot="1"/>
    <row r="133" spans="8:11" ht="12.75" thickBot="1">
      <c r="H133" s="7" t="s">
        <v>228</v>
      </c>
      <c r="I133" s="58"/>
      <c r="J133" s="58"/>
      <c r="K133" s="181">
        <f>SUM(K113,K131)</f>
        <v>0</v>
      </c>
    </row>
  </sheetData>
  <mergeCells count="182">
    <mergeCell ref="A2:K2"/>
    <mergeCell ref="A4:C4"/>
    <mergeCell ref="G131:I131"/>
    <mergeCell ref="G113:I113"/>
    <mergeCell ref="C99:F99"/>
    <mergeCell ref="H99:J99"/>
    <mergeCell ref="C125:F125"/>
    <mergeCell ref="C124:F124"/>
    <mergeCell ref="C101:F101"/>
    <mergeCell ref="C102:F102"/>
    <mergeCell ref="C103:F103"/>
    <mergeCell ref="C106:F106"/>
    <mergeCell ref="A34:A40"/>
    <mergeCell ref="C34:F34"/>
    <mergeCell ref="C62:F62"/>
    <mergeCell ref="C63:F63"/>
    <mergeCell ref="C52:F52"/>
    <mergeCell ref="C55:F55"/>
    <mergeCell ref="C56:F56"/>
    <mergeCell ref="C57:F57"/>
    <mergeCell ref="A61:A76"/>
    <mergeCell ref="C40:F40"/>
    <mergeCell ref="C42:F42"/>
    <mergeCell ref="C38:F38"/>
    <mergeCell ref="C39:F39"/>
    <mergeCell ref="C60:F60"/>
    <mergeCell ref="C48:F48"/>
    <mergeCell ref="C45:F45"/>
    <mergeCell ref="C49:F49"/>
    <mergeCell ref="C51:F51"/>
    <mergeCell ref="C17:E17"/>
    <mergeCell ref="C36:F36"/>
    <mergeCell ref="C37:F37"/>
    <mergeCell ref="C29:J30"/>
    <mergeCell ref="C33:F33"/>
    <mergeCell ref="C35:F35"/>
    <mergeCell ref="H33:J33"/>
    <mergeCell ref="H35:J35"/>
    <mergeCell ref="H34:J34"/>
    <mergeCell ref="H48:J48"/>
    <mergeCell ref="H43:J43"/>
    <mergeCell ref="H44:J44"/>
    <mergeCell ref="H45:J45"/>
    <mergeCell ref="H46:J46"/>
    <mergeCell ref="C15:D15"/>
    <mergeCell ref="H15:J15"/>
    <mergeCell ref="H47:J47"/>
    <mergeCell ref="A43:A58"/>
    <mergeCell ref="H38:J38"/>
    <mergeCell ref="H39:J39"/>
    <mergeCell ref="C43:F43"/>
    <mergeCell ref="C50:F50"/>
    <mergeCell ref="C44:F44"/>
    <mergeCell ref="H40:J40"/>
    <mergeCell ref="H42:J42"/>
    <mergeCell ref="H17:J17"/>
    <mergeCell ref="H36:J36"/>
    <mergeCell ref="H37:J37"/>
    <mergeCell ref="H32:J32"/>
    <mergeCell ref="I19:J19"/>
    <mergeCell ref="C11:E11"/>
    <mergeCell ref="G11:J11"/>
    <mergeCell ref="C7:E7"/>
    <mergeCell ref="C13:E13"/>
    <mergeCell ref="G13:J13"/>
    <mergeCell ref="B3:K3"/>
    <mergeCell ref="C9:E9"/>
    <mergeCell ref="G5:K5"/>
    <mergeCell ref="B5:F5"/>
    <mergeCell ref="D4:F4"/>
    <mergeCell ref="G9:J9"/>
    <mergeCell ref="C61:F61"/>
    <mergeCell ref="C53:F53"/>
    <mergeCell ref="C54:F54"/>
    <mergeCell ref="C58:F58"/>
    <mergeCell ref="C68:F68"/>
    <mergeCell ref="C87:F87"/>
    <mergeCell ref="C88:F88"/>
    <mergeCell ref="C89:F89"/>
    <mergeCell ref="C69:F69"/>
    <mergeCell ref="C83:F83"/>
    <mergeCell ref="C76:F76"/>
    <mergeCell ref="C78:F78"/>
    <mergeCell ref="C82:F82"/>
    <mergeCell ref="C84:F84"/>
    <mergeCell ref="C90:F90"/>
    <mergeCell ref="C96:F96"/>
    <mergeCell ref="C97:F97"/>
    <mergeCell ref="C98:F98"/>
    <mergeCell ref="H49:J49"/>
    <mergeCell ref="H50:J50"/>
    <mergeCell ref="H51:J51"/>
    <mergeCell ref="H52:J52"/>
    <mergeCell ref="H53:J53"/>
    <mergeCell ref="H54:J54"/>
    <mergeCell ref="H55:J55"/>
    <mergeCell ref="H56:J56"/>
    <mergeCell ref="H57:J57"/>
    <mergeCell ref="H58:J58"/>
    <mergeCell ref="H60:J60"/>
    <mergeCell ref="H61:J61"/>
    <mergeCell ref="H62:J62"/>
    <mergeCell ref="H63:J63"/>
    <mergeCell ref="H64:J64"/>
    <mergeCell ref="H65:J65"/>
    <mergeCell ref="H66:J66"/>
    <mergeCell ref="H67:J67"/>
    <mergeCell ref="H68:J68"/>
    <mergeCell ref="H69:J69"/>
    <mergeCell ref="H70:J70"/>
    <mergeCell ref="H71:J71"/>
    <mergeCell ref="H72:J72"/>
    <mergeCell ref="H73:J73"/>
    <mergeCell ref="H74:J74"/>
    <mergeCell ref="H75:J75"/>
    <mergeCell ref="H76:J76"/>
    <mergeCell ref="H78:J78"/>
    <mergeCell ref="H86:J86"/>
    <mergeCell ref="H79:J79"/>
    <mergeCell ref="H81:J81"/>
    <mergeCell ref="H82:J82"/>
    <mergeCell ref="H83:J83"/>
    <mergeCell ref="H84:J84"/>
    <mergeCell ref="H80:J80"/>
    <mergeCell ref="H85:J85"/>
    <mergeCell ref="H91:J91"/>
    <mergeCell ref="H92:J92"/>
    <mergeCell ref="H87:J87"/>
    <mergeCell ref="H88:J88"/>
    <mergeCell ref="H89:J89"/>
    <mergeCell ref="H90:J90"/>
    <mergeCell ref="H107:J107"/>
    <mergeCell ref="C92:F92"/>
    <mergeCell ref="C93:F93"/>
    <mergeCell ref="C94:F94"/>
    <mergeCell ref="H102:J102"/>
    <mergeCell ref="H103:J103"/>
    <mergeCell ref="H104:J104"/>
    <mergeCell ref="H105:J105"/>
    <mergeCell ref="H97:J97"/>
    <mergeCell ref="H98:J98"/>
    <mergeCell ref="H106:J106"/>
    <mergeCell ref="H100:J100"/>
    <mergeCell ref="H101:J101"/>
    <mergeCell ref="H93:J93"/>
    <mergeCell ref="H94:J94"/>
    <mergeCell ref="H95:J95"/>
    <mergeCell ref="H96:J96"/>
    <mergeCell ref="A79:A107"/>
    <mergeCell ref="C79:F79"/>
    <mergeCell ref="C86:F86"/>
    <mergeCell ref="C91:F91"/>
    <mergeCell ref="C95:F95"/>
    <mergeCell ref="C104:F104"/>
    <mergeCell ref="C105:F105"/>
    <mergeCell ref="C85:F85"/>
    <mergeCell ref="C107:F107"/>
    <mergeCell ref="C100:F100"/>
    <mergeCell ref="H116:J116"/>
    <mergeCell ref="A117:A128"/>
    <mergeCell ref="C117:F117"/>
    <mergeCell ref="H117:J117"/>
    <mergeCell ref="H118:J118"/>
    <mergeCell ref="C119:F119"/>
    <mergeCell ref="H119:J119"/>
    <mergeCell ref="H120:J120"/>
    <mergeCell ref="H121:J121"/>
    <mergeCell ref="C118:F118"/>
    <mergeCell ref="H122:J122"/>
    <mergeCell ref="H123:J123"/>
    <mergeCell ref="H124:J124"/>
    <mergeCell ref="C123:F123"/>
    <mergeCell ref="H125:J125"/>
    <mergeCell ref="C116:F116"/>
    <mergeCell ref="C128:F128"/>
    <mergeCell ref="H128:J128"/>
    <mergeCell ref="C120:F120"/>
    <mergeCell ref="C121:F121"/>
    <mergeCell ref="C126:F126"/>
    <mergeCell ref="H126:J126"/>
    <mergeCell ref="C127:F127"/>
    <mergeCell ref="H127:J127"/>
  </mergeCells>
  <printOptions horizontalCentered="1"/>
  <pageMargins left="0.75" right="0.75" top="0.75" bottom="0.53" header="0.5" footer="0.31"/>
  <pageSetup horizontalDpi="600" verticalDpi="600" orientation="portrait" scale="70"/>
  <headerFooter alignWithMargins="0">
    <oddFooter>&amp;L&amp;D&amp;C&amp;P&amp;RVideo Project estimate</oddFooter>
  </headerFooter>
  <rowBreaks count="2" manualBreakCount="2">
    <brk id="59" max="10" man="1"/>
    <brk id="115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B2">
      <selection activeCell="G36" sqref="G22:I36"/>
    </sheetView>
  </sheetViews>
  <sheetFormatPr defaultColWidth="11.421875" defaultRowHeight="12.75"/>
  <cols>
    <col min="1" max="1" width="11.28125" style="0" customWidth="1"/>
    <col min="2" max="2" width="10.140625" style="0" customWidth="1"/>
    <col min="3" max="3" width="16.421875" style="0" customWidth="1"/>
    <col min="4" max="4" width="9.28125" style="0" customWidth="1"/>
    <col min="5" max="5" width="16.28125" style="0" customWidth="1"/>
    <col min="6" max="6" width="15.7109375" style="0" customWidth="1"/>
    <col min="7" max="7" width="7.7109375" style="0" bestFit="1" customWidth="1"/>
    <col min="8" max="8" width="5.28125" style="0" customWidth="1"/>
    <col min="9" max="9" width="6.421875" style="0" bestFit="1" customWidth="1"/>
    <col min="10" max="16384" width="8.8515625" style="0" customWidth="1"/>
  </cols>
  <sheetData>
    <row r="1" ht="49.5" customHeight="1">
      <c r="D1" s="76"/>
    </row>
    <row r="2" spans="1:10" ht="24" customHeight="1">
      <c r="A2" s="390"/>
      <c r="B2" s="390"/>
      <c r="C2" s="390"/>
      <c r="D2" s="390"/>
      <c r="E2" s="390"/>
      <c r="F2" s="390"/>
      <c r="G2" s="390"/>
      <c r="H2" s="390"/>
      <c r="I2" s="4"/>
      <c r="J2" s="4"/>
    </row>
    <row r="3" spans="1:10" ht="16.5">
      <c r="A3" s="391" t="s">
        <v>175</v>
      </c>
      <c r="B3" s="390"/>
      <c r="C3" s="390"/>
      <c r="D3" s="390"/>
      <c r="E3" s="390"/>
      <c r="F3" s="390"/>
      <c r="G3" s="390"/>
      <c r="H3" s="390"/>
      <c r="I3" s="4"/>
      <c r="J3" s="4"/>
    </row>
    <row r="4" spans="1:10" ht="12">
      <c r="A4" s="29">
        <v>38169</v>
      </c>
      <c r="B4" s="4"/>
      <c r="C4" s="4"/>
      <c r="D4" s="4"/>
      <c r="E4" s="4"/>
      <c r="F4" s="4"/>
      <c r="G4" s="4"/>
      <c r="H4" s="4"/>
      <c r="I4" s="4"/>
      <c r="J4" s="4"/>
    </row>
    <row r="5" spans="2:10" ht="16.5">
      <c r="B5" s="69"/>
      <c r="C5" s="70" t="s">
        <v>175</v>
      </c>
      <c r="D5" s="71"/>
      <c r="E5" s="71"/>
      <c r="F5" s="72"/>
      <c r="G5" s="73" t="s">
        <v>166</v>
      </c>
      <c r="H5" s="4"/>
      <c r="I5" s="4"/>
      <c r="J5" s="4"/>
    </row>
    <row r="6" spans="1:10" ht="16.5">
      <c r="A6" s="11"/>
      <c r="B6" s="4"/>
      <c r="C6" s="4"/>
      <c r="D6" s="4"/>
      <c r="E6" s="4"/>
      <c r="F6" s="4"/>
      <c r="G6" s="4"/>
      <c r="H6" s="4"/>
      <c r="I6" s="4"/>
      <c r="J6" s="4"/>
    </row>
    <row r="7" spans="1:10" ht="12">
      <c r="A7" s="68" t="s">
        <v>178</v>
      </c>
      <c r="B7" s="389" t="s">
        <v>166</v>
      </c>
      <c r="C7" s="389"/>
      <c r="D7" s="389"/>
      <c r="J7" s="3"/>
    </row>
    <row r="8" spans="1:10" ht="12.75" thickBot="1">
      <c r="A8" s="61" t="s">
        <v>179</v>
      </c>
      <c r="B8" s="6"/>
      <c r="C8" s="6"/>
      <c r="D8" s="6"/>
      <c r="E8" s="22" t="s">
        <v>162</v>
      </c>
      <c r="F8" s="182">
        <v>1647</v>
      </c>
      <c r="G8" s="6"/>
      <c r="J8" s="3"/>
    </row>
    <row r="9" spans="1:10" ht="12">
      <c r="A9" s="1"/>
      <c r="J9" s="3"/>
    </row>
    <row r="10" spans="1:10" ht="12.75" thickBot="1">
      <c r="A10" s="61" t="s">
        <v>29</v>
      </c>
      <c r="B10" s="20"/>
      <c r="C10" s="20"/>
      <c r="D10" s="21"/>
      <c r="E10" s="62" t="s">
        <v>169</v>
      </c>
      <c r="F10" s="20"/>
      <c r="G10" s="20"/>
      <c r="H10" s="21"/>
      <c r="J10" s="3"/>
    </row>
    <row r="11" spans="1:10" ht="12.75" thickBot="1">
      <c r="A11" s="1"/>
      <c r="B11" s="36"/>
      <c r="C11" s="36"/>
      <c r="D11" s="36"/>
      <c r="E11" s="36"/>
      <c r="F11" s="36"/>
      <c r="G11" s="36"/>
      <c r="H11" s="36"/>
      <c r="I11" s="36"/>
      <c r="J11" s="9"/>
    </row>
    <row r="12" spans="2:10" ht="14.25" customHeight="1">
      <c r="B12" s="37">
        <v>10</v>
      </c>
      <c r="C12" s="64" t="s">
        <v>113</v>
      </c>
      <c r="D12" s="39">
        <v>25</v>
      </c>
      <c r="E12" s="74" t="s">
        <v>118</v>
      </c>
      <c r="F12" s="75"/>
      <c r="G12" s="31"/>
      <c r="H12" s="36"/>
      <c r="I12" s="36"/>
      <c r="J12" s="9"/>
    </row>
    <row r="13" spans="1:10" ht="16.5" customHeight="1">
      <c r="A13" s="67" t="s">
        <v>177</v>
      </c>
      <c r="B13" s="40">
        <v>15</v>
      </c>
      <c r="C13" s="65" t="s">
        <v>114</v>
      </c>
      <c r="D13" s="41">
        <v>29</v>
      </c>
      <c r="E13" s="65" t="s">
        <v>119</v>
      </c>
      <c r="F13" s="58"/>
      <c r="G13" s="32"/>
      <c r="H13" s="36"/>
      <c r="I13" s="36"/>
      <c r="J13" s="9"/>
    </row>
    <row r="14" spans="1:10" ht="15.75" customHeight="1">
      <c r="A14" s="61" t="s">
        <v>176</v>
      </c>
      <c r="B14" s="40">
        <v>18</v>
      </c>
      <c r="C14" s="65" t="s">
        <v>115</v>
      </c>
      <c r="D14" s="41">
        <v>30</v>
      </c>
      <c r="E14" s="65" t="s">
        <v>120</v>
      </c>
      <c r="F14" s="58"/>
      <c r="G14" s="32"/>
      <c r="H14" s="36"/>
      <c r="I14" s="36"/>
      <c r="J14" s="9"/>
    </row>
    <row r="15" spans="2:10" ht="12.75" customHeight="1">
      <c r="B15" s="40">
        <v>21</v>
      </c>
      <c r="C15" s="65" t="s">
        <v>116</v>
      </c>
      <c r="D15" s="41">
        <v>32</v>
      </c>
      <c r="E15" s="65" t="s">
        <v>121</v>
      </c>
      <c r="F15" s="58"/>
      <c r="G15" s="32"/>
      <c r="H15" s="36"/>
      <c r="I15" s="36"/>
      <c r="J15" s="9"/>
    </row>
    <row r="16" spans="2:10" ht="15.75" customHeight="1" thickBot="1">
      <c r="B16" s="42">
        <v>24</v>
      </c>
      <c r="C16" s="66" t="s">
        <v>117</v>
      </c>
      <c r="D16" s="43">
        <v>8</v>
      </c>
      <c r="E16" s="66" t="s">
        <v>122</v>
      </c>
      <c r="F16" s="6"/>
      <c r="G16" s="34"/>
      <c r="H16" s="36"/>
      <c r="I16" s="36"/>
      <c r="J16" s="9"/>
    </row>
    <row r="17" spans="2:10" ht="12.75" thickBot="1">
      <c r="B17" s="36"/>
      <c r="C17" s="36"/>
      <c r="D17" s="36"/>
      <c r="E17" s="36"/>
      <c r="F17" s="36"/>
      <c r="G17" s="36"/>
      <c r="H17" s="36"/>
      <c r="I17" s="36"/>
      <c r="J17" s="9"/>
    </row>
    <row r="18" spans="1:10" ht="12">
      <c r="A18" s="61" t="s">
        <v>60</v>
      </c>
      <c r="B18" s="371"/>
      <c r="C18" s="392"/>
      <c r="D18" s="392"/>
      <c r="E18" s="392"/>
      <c r="F18" s="392"/>
      <c r="G18" s="393"/>
      <c r="H18" s="36"/>
      <c r="I18" s="36"/>
      <c r="J18" s="9"/>
    </row>
    <row r="19" spans="1:10" ht="12">
      <c r="A19" s="1"/>
      <c r="B19" s="394"/>
      <c r="C19" s="253"/>
      <c r="D19" s="253"/>
      <c r="E19" s="253"/>
      <c r="F19" s="253"/>
      <c r="G19" s="395"/>
      <c r="H19" s="36"/>
      <c r="I19" s="36"/>
      <c r="J19" s="9"/>
    </row>
    <row r="20" spans="2:10" ht="12.75" thickBot="1">
      <c r="B20" s="396"/>
      <c r="C20" s="352"/>
      <c r="D20" s="352"/>
      <c r="E20" s="352"/>
      <c r="F20" s="352"/>
      <c r="G20" s="397"/>
      <c r="H20" s="21"/>
      <c r="I20" s="21"/>
      <c r="J20" s="9"/>
    </row>
    <row r="22" spans="1:9" ht="15">
      <c r="A22" s="53" t="s">
        <v>61</v>
      </c>
      <c r="B22" s="63" t="s">
        <v>30</v>
      </c>
      <c r="C22" s="335" t="s">
        <v>130</v>
      </c>
      <c r="D22" s="336"/>
      <c r="E22" s="336"/>
      <c r="F22" s="337"/>
      <c r="G22" s="91"/>
      <c r="H22" s="91"/>
      <c r="I22" s="91"/>
    </row>
    <row r="23" spans="1:9" ht="12">
      <c r="A23" s="342" t="s">
        <v>158</v>
      </c>
      <c r="B23" s="52" t="s">
        <v>0</v>
      </c>
      <c r="C23" s="299" t="s">
        <v>145</v>
      </c>
      <c r="D23" s="299"/>
      <c r="E23" s="299"/>
      <c r="F23" s="299"/>
      <c r="G23" s="15">
        <v>69</v>
      </c>
      <c r="H23" s="91">
        <v>0</v>
      </c>
      <c r="I23" s="91">
        <f>SUM(G23*H23)</f>
        <v>0</v>
      </c>
    </row>
    <row r="24" spans="1:9" ht="12">
      <c r="A24" s="343"/>
      <c r="B24" s="52" t="s">
        <v>1</v>
      </c>
      <c r="C24" s="288" t="s">
        <v>2</v>
      </c>
      <c r="D24" s="289"/>
      <c r="E24" s="289"/>
      <c r="F24" s="290"/>
      <c r="G24" s="15">
        <v>69</v>
      </c>
      <c r="H24" s="91">
        <v>0</v>
      </c>
      <c r="I24" s="91">
        <f aca="true" t="shared" si="0" ref="I24:I31">SUM(G24*H24)</f>
        <v>0</v>
      </c>
    </row>
    <row r="25" spans="1:9" ht="12">
      <c r="A25" s="343"/>
      <c r="B25" s="52" t="s">
        <v>3</v>
      </c>
      <c r="C25" s="288" t="s">
        <v>4</v>
      </c>
      <c r="D25" s="289"/>
      <c r="E25" s="289"/>
      <c r="F25" s="290"/>
      <c r="G25" s="15">
        <v>69</v>
      </c>
      <c r="H25" s="91">
        <v>0</v>
      </c>
      <c r="I25" s="91">
        <f t="shared" si="0"/>
        <v>0</v>
      </c>
    </row>
    <row r="26" spans="1:9" ht="12">
      <c r="A26" s="343"/>
      <c r="B26" s="52" t="s">
        <v>5</v>
      </c>
      <c r="C26" s="288" t="s">
        <v>138</v>
      </c>
      <c r="D26" s="289"/>
      <c r="E26" s="289"/>
      <c r="F26" s="290"/>
      <c r="G26" s="15">
        <v>69</v>
      </c>
      <c r="H26" s="91">
        <v>0</v>
      </c>
      <c r="I26" s="91">
        <f t="shared" si="0"/>
        <v>0</v>
      </c>
    </row>
    <row r="27" spans="1:9" ht="12">
      <c r="A27" s="343"/>
      <c r="B27" s="52" t="s">
        <v>139</v>
      </c>
      <c r="C27" s="288" t="s">
        <v>140</v>
      </c>
      <c r="D27" s="289"/>
      <c r="E27" s="289"/>
      <c r="F27" s="290"/>
      <c r="G27" s="15">
        <v>69</v>
      </c>
      <c r="H27" s="91">
        <v>0</v>
      </c>
      <c r="I27" s="91">
        <f t="shared" si="0"/>
        <v>0</v>
      </c>
    </row>
    <row r="28" spans="1:9" ht="12">
      <c r="A28" s="343"/>
      <c r="B28" s="52" t="s">
        <v>141</v>
      </c>
      <c r="C28" s="288" t="s">
        <v>25</v>
      </c>
      <c r="D28" s="289"/>
      <c r="E28" s="289"/>
      <c r="F28" s="290"/>
      <c r="G28" s="15">
        <v>69</v>
      </c>
      <c r="H28" s="91">
        <v>0</v>
      </c>
      <c r="I28" s="91">
        <f t="shared" si="0"/>
        <v>0</v>
      </c>
    </row>
    <row r="29" spans="1:9" ht="12">
      <c r="A29" s="343"/>
      <c r="B29" s="52" t="s">
        <v>142</v>
      </c>
      <c r="C29" s="288" t="s">
        <v>26</v>
      </c>
      <c r="D29" s="289"/>
      <c r="E29" s="289"/>
      <c r="F29" s="290"/>
      <c r="G29" s="15">
        <v>69</v>
      </c>
      <c r="H29" s="91">
        <v>0</v>
      </c>
      <c r="I29" s="91">
        <f t="shared" si="0"/>
        <v>0</v>
      </c>
    </row>
    <row r="30" spans="1:9" ht="12">
      <c r="A30" s="343"/>
      <c r="B30" s="52" t="s">
        <v>143</v>
      </c>
      <c r="C30" s="288" t="s">
        <v>144</v>
      </c>
      <c r="D30" s="289"/>
      <c r="E30" s="289"/>
      <c r="F30" s="290"/>
      <c r="G30" s="15">
        <v>69</v>
      </c>
      <c r="H30" s="91">
        <v>0</v>
      </c>
      <c r="I30" s="91">
        <f t="shared" si="0"/>
        <v>0</v>
      </c>
    </row>
    <row r="31" spans="1:9" ht="12">
      <c r="A31" s="343"/>
      <c r="B31" s="52" t="s">
        <v>27</v>
      </c>
      <c r="C31" s="288" t="s">
        <v>28</v>
      </c>
      <c r="D31" s="289"/>
      <c r="E31" s="289"/>
      <c r="F31" s="290"/>
      <c r="G31" s="15">
        <v>69</v>
      </c>
      <c r="H31" s="91">
        <v>0</v>
      </c>
      <c r="I31" s="91">
        <f t="shared" si="0"/>
        <v>0</v>
      </c>
    </row>
    <row r="32" spans="1:9" ht="12">
      <c r="A32" s="343"/>
      <c r="B32" s="14"/>
      <c r="C32" s="338"/>
      <c r="D32" s="333"/>
      <c r="E32" s="333"/>
      <c r="F32" s="334"/>
      <c r="G32" s="92"/>
      <c r="H32" s="92"/>
      <c r="I32" s="92"/>
    </row>
    <row r="33" spans="1:9" ht="12">
      <c r="A33" s="343"/>
      <c r="B33" s="14"/>
      <c r="C33" s="338"/>
      <c r="D33" s="333"/>
      <c r="E33" s="333"/>
      <c r="F33" s="334"/>
      <c r="G33" s="92"/>
      <c r="H33" s="92"/>
      <c r="I33" s="92"/>
    </row>
    <row r="34" spans="1:9" ht="12">
      <c r="A34" s="344"/>
      <c r="B34" s="14"/>
      <c r="C34" s="338"/>
      <c r="D34" s="333"/>
      <c r="E34" s="333"/>
      <c r="F34" s="334"/>
      <c r="G34" s="91"/>
      <c r="H34" s="91"/>
      <c r="I34" s="91"/>
    </row>
    <row r="35" spans="1:8" ht="15">
      <c r="A35" s="10"/>
      <c r="G35" s="1"/>
      <c r="H35" s="1"/>
    </row>
    <row r="36" spans="5:8" ht="12">
      <c r="E36" s="94" t="s">
        <v>194</v>
      </c>
      <c r="F36" s="95"/>
      <c r="G36" s="96">
        <f>SUM(I23:I31)</f>
        <v>0</v>
      </c>
      <c r="H36" s="93"/>
    </row>
  </sheetData>
  <mergeCells count="18">
    <mergeCell ref="B7:D7"/>
    <mergeCell ref="A2:H2"/>
    <mergeCell ref="A3:H3"/>
    <mergeCell ref="C30:F30"/>
    <mergeCell ref="C22:F22"/>
    <mergeCell ref="A23:A34"/>
    <mergeCell ref="C34:F34"/>
    <mergeCell ref="B18:G20"/>
    <mergeCell ref="C32:F32"/>
    <mergeCell ref="C33:F33"/>
    <mergeCell ref="C23:F23"/>
    <mergeCell ref="C24:F24"/>
    <mergeCell ref="C25:F25"/>
    <mergeCell ref="C31:F31"/>
    <mergeCell ref="C28:F28"/>
    <mergeCell ref="C29:F29"/>
    <mergeCell ref="C26:F26"/>
    <mergeCell ref="C27:F27"/>
  </mergeCells>
  <printOptions gridLines="1" horizontalCentered="1" verticalCentered="1"/>
  <pageMargins left="0.75" right="0.75" top="1" bottom="1" header="0.5" footer="0.5"/>
  <pageSetup horizontalDpi="600" verticalDpi="600" orientation="portrait" scale="8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Q91"/>
  <sheetViews>
    <sheetView workbookViewId="0" topLeftCell="D10">
      <selection activeCell="H20" sqref="H20"/>
    </sheetView>
  </sheetViews>
  <sheetFormatPr defaultColWidth="11.421875" defaultRowHeight="12.75"/>
  <cols>
    <col min="1" max="1" width="10.140625" style="108" customWidth="1"/>
    <col min="2" max="2" width="23.8515625" style="108" bestFit="1" customWidth="1"/>
    <col min="3" max="7" width="14.00390625" style="108" customWidth="1"/>
    <col min="8" max="8" width="19.8515625" style="108" bestFit="1" customWidth="1"/>
    <col min="9" max="16384" width="14.00390625" style="108" customWidth="1"/>
  </cols>
  <sheetData>
    <row r="5" spans="1:10" s="107" customFormat="1" ht="21.75" thickBot="1">
      <c r="A5" s="142" t="s">
        <v>55</v>
      </c>
      <c r="B5" s="143"/>
      <c r="C5" s="143"/>
      <c r="D5" s="143"/>
      <c r="E5" s="143"/>
      <c r="F5" s="144"/>
      <c r="G5" s="144"/>
      <c r="H5" s="144"/>
      <c r="I5" s="143"/>
      <c r="J5" s="143"/>
    </row>
    <row r="6" spans="1:14" ht="21.75" thickBot="1">
      <c r="A6" s="145"/>
      <c r="B6" s="145"/>
      <c r="C6" s="145"/>
      <c r="D6" s="145"/>
      <c r="E6" s="145"/>
      <c r="F6" s="145"/>
      <c r="G6" s="145"/>
      <c r="H6" s="145"/>
      <c r="I6" s="146" t="s">
        <v>195</v>
      </c>
      <c r="J6" s="145"/>
      <c r="K6" s="109" t="s">
        <v>196</v>
      </c>
      <c r="L6" s="110"/>
      <c r="M6" s="109" t="s">
        <v>197</v>
      </c>
      <c r="N6" s="111"/>
    </row>
    <row r="7" spans="1:13" s="107" customFormat="1" ht="21.75" thickBot="1">
      <c r="A7" s="143" t="s">
        <v>56</v>
      </c>
      <c r="B7" s="424"/>
      <c r="C7" s="425"/>
      <c r="D7" s="143"/>
      <c r="E7" s="147" t="s">
        <v>57</v>
      </c>
      <c r="F7" s="148"/>
      <c r="G7" s="148"/>
      <c r="H7" s="143"/>
      <c r="I7" s="146" t="s">
        <v>54</v>
      </c>
      <c r="J7" s="149"/>
      <c r="K7" s="112"/>
      <c r="L7" s="112"/>
      <c r="M7" s="113"/>
    </row>
    <row r="8" spans="1:10" s="107" customFormat="1" ht="21">
      <c r="A8" s="143"/>
      <c r="B8" s="150"/>
      <c r="C8" s="151"/>
      <c r="D8" s="143"/>
      <c r="E8" s="152"/>
      <c r="F8" s="152"/>
      <c r="G8" s="153"/>
      <c r="H8" s="153"/>
      <c r="I8" s="143"/>
      <c r="J8" s="143"/>
    </row>
    <row r="9" spans="1:17" s="107" customFormat="1" ht="21">
      <c r="A9" s="428" t="s">
        <v>204</v>
      </c>
      <c r="B9" s="429"/>
      <c r="C9" s="429"/>
      <c r="D9" s="429"/>
      <c r="E9" s="429"/>
      <c r="F9" s="429"/>
      <c r="G9" s="429"/>
      <c r="H9" s="146" t="s">
        <v>205</v>
      </c>
      <c r="I9" s="143" t="s">
        <v>85</v>
      </c>
      <c r="J9" s="143" t="s">
        <v>85</v>
      </c>
      <c r="K9" s="143" t="s">
        <v>85</v>
      </c>
      <c r="L9" s="143" t="s">
        <v>85</v>
      </c>
      <c r="M9" s="143" t="s">
        <v>85</v>
      </c>
      <c r="N9" s="143" t="s">
        <v>85</v>
      </c>
      <c r="O9" s="143" t="s">
        <v>85</v>
      </c>
      <c r="P9" s="143" t="s">
        <v>85</v>
      </c>
      <c r="Q9" s="143" t="s">
        <v>85</v>
      </c>
    </row>
    <row r="10" spans="1:17" s="107" customFormat="1" ht="21.75" thickBot="1">
      <c r="A10" s="143"/>
      <c r="B10" s="150"/>
      <c r="C10" s="401"/>
      <c r="D10" s="401"/>
      <c r="E10" s="401"/>
      <c r="F10" s="401"/>
      <c r="G10" s="401"/>
      <c r="H10" s="154" t="s">
        <v>174</v>
      </c>
      <c r="I10" s="180" t="s">
        <v>86</v>
      </c>
      <c r="J10" s="180" t="s">
        <v>86</v>
      </c>
      <c r="K10" s="146" t="s">
        <v>86</v>
      </c>
      <c r="L10" s="146" t="s">
        <v>86</v>
      </c>
      <c r="M10" s="146" t="s">
        <v>86</v>
      </c>
      <c r="N10" s="146" t="s">
        <v>86</v>
      </c>
      <c r="O10" s="146" t="s">
        <v>86</v>
      </c>
      <c r="P10" s="146" t="s">
        <v>86</v>
      </c>
      <c r="Q10" s="146" t="s">
        <v>86</v>
      </c>
    </row>
    <row r="11" spans="1:17" ht="21.75" thickBot="1">
      <c r="A11" s="145"/>
      <c r="B11" s="155" t="s">
        <v>173</v>
      </c>
      <c r="C11" s="430" t="s">
        <v>58</v>
      </c>
      <c r="D11" s="431"/>
      <c r="E11" s="431"/>
      <c r="F11" s="431"/>
      <c r="G11" s="431"/>
      <c r="H11" s="179">
        <v>69</v>
      </c>
      <c r="I11" s="157"/>
      <c r="J11" s="157"/>
      <c r="K11" s="117"/>
      <c r="L11" s="118"/>
      <c r="M11" s="118"/>
      <c r="N11" s="118"/>
      <c r="O11" s="111"/>
      <c r="P11" s="117"/>
      <c r="Q11" s="117"/>
    </row>
    <row r="12" spans="1:17" ht="21.75" thickBot="1">
      <c r="A12" s="158" t="s">
        <v>61</v>
      </c>
      <c r="B12" s="159" t="s">
        <v>206</v>
      </c>
      <c r="C12" s="426" t="s">
        <v>207</v>
      </c>
      <c r="D12" s="426"/>
      <c r="E12" s="426"/>
      <c r="F12" s="427"/>
      <c r="G12" s="427"/>
      <c r="H12" s="179">
        <v>69</v>
      </c>
      <c r="I12" s="160"/>
      <c r="J12" s="160"/>
      <c r="K12" s="119"/>
      <c r="L12" s="119"/>
      <c r="M12" s="119"/>
      <c r="N12" s="119"/>
      <c r="O12" s="119"/>
      <c r="P12" s="119"/>
      <c r="Q12" s="119"/>
    </row>
    <row r="13" spans="1:17" ht="21.75" thickBot="1">
      <c r="A13" s="419" t="s">
        <v>208</v>
      </c>
      <c r="B13" s="161" t="s">
        <v>65</v>
      </c>
      <c r="C13" s="411" t="s">
        <v>66</v>
      </c>
      <c r="D13" s="411"/>
      <c r="E13" s="411"/>
      <c r="F13" s="408"/>
      <c r="G13" s="408"/>
      <c r="H13" s="179">
        <v>69</v>
      </c>
      <c r="I13" s="163"/>
      <c r="J13" s="163"/>
      <c r="K13" s="120"/>
      <c r="L13" s="120"/>
      <c r="M13" s="120"/>
      <c r="N13" s="120"/>
      <c r="O13" s="120"/>
      <c r="P13" s="120"/>
      <c r="Q13" s="120"/>
    </row>
    <row r="14" spans="1:17" ht="21.75" thickBot="1">
      <c r="A14" s="419"/>
      <c r="B14" s="161" t="s">
        <v>67</v>
      </c>
      <c r="C14" s="411" t="s">
        <v>68</v>
      </c>
      <c r="D14" s="411"/>
      <c r="E14" s="411"/>
      <c r="F14" s="408"/>
      <c r="G14" s="408"/>
      <c r="H14" s="179">
        <v>69</v>
      </c>
      <c r="I14" s="163"/>
      <c r="J14" s="163"/>
      <c r="K14" s="120"/>
      <c r="L14" s="120"/>
      <c r="M14" s="120"/>
      <c r="N14" s="120"/>
      <c r="O14" s="120"/>
      <c r="P14" s="120"/>
      <c r="Q14" s="120"/>
    </row>
    <row r="15" spans="1:17" ht="21.75" thickBot="1">
      <c r="A15" s="420"/>
      <c r="B15" s="164" t="s">
        <v>69</v>
      </c>
      <c r="C15" s="411" t="s">
        <v>70</v>
      </c>
      <c r="D15" s="411"/>
      <c r="E15" s="411"/>
      <c r="F15" s="408"/>
      <c r="G15" s="408"/>
      <c r="H15" s="179">
        <v>69</v>
      </c>
      <c r="I15" s="163"/>
      <c r="J15" s="163"/>
      <c r="K15" s="120"/>
      <c r="L15" s="120"/>
      <c r="M15" s="120"/>
      <c r="N15" s="120"/>
      <c r="O15" s="120"/>
      <c r="P15" s="120"/>
      <c r="Q15" s="120"/>
    </row>
    <row r="16" spans="1:17" ht="21.75" thickBot="1">
      <c r="A16" s="420"/>
      <c r="B16" s="161" t="s">
        <v>215</v>
      </c>
      <c r="C16" s="411" t="s">
        <v>216</v>
      </c>
      <c r="D16" s="411"/>
      <c r="E16" s="411"/>
      <c r="F16" s="408"/>
      <c r="G16" s="408"/>
      <c r="H16" s="179">
        <v>104</v>
      </c>
      <c r="I16" s="163"/>
      <c r="J16" s="163"/>
      <c r="K16" s="120"/>
      <c r="L16" s="120"/>
      <c r="M16" s="120"/>
      <c r="N16" s="120"/>
      <c r="O16" s="120"/>
      <c r="P16" s="120"/>
      <c r="Q16" s="120"/>
    </row>
    <row r="17" spans="1:17" ht="21.75" thickBot="1">
      <c r="A17" s="420"/>
      <c r="B17" s="165" t="s">
        <v>211</v>
      </c>
      <c r="C17" s="411" t="s">
        <v>217</v>
      </c>
      <c r="D17" s="411"/>
      <c r="E17" s="411"/>
      <c r="F17" s="408"/>
      <c r="G17" s="408"/>
      <c r="H17" s="179">
        <v>0</v>
      </c>
      <c r="I17" s="163"/>
      <c r="J17" s="163"/>
      <c r="K17" s="120"/>
      <c r="L17" s="120"/>
      <c r="M17" s="120"/>
      <c r="N17" s="120"/>
      <c r="O17" s="120"/>
      <c r="P17" s="120"/>
      <c r="Q17" s="120"/>
    </row>
    <row r="18" spans="1:17" ht="21.75" thickBot="1">
      <c r="A18" s="420"/>
      <c r="B18" s="166"/>
      <c r="C18" s="411"/>
      <c r="D18" s="411"/>
      <c r="E18" s="411"/>
      <c r="F18" s="408"/>
      <c r="G18" s="408"/>
      <c r="H18" s="179"/>
      <c r="I18" s="163"/>
      <c r="J18" s="163"/>
      <c r="K18" s="120"/>
      <c r="L18" s="120"/>
      <c r="M18" s="120"/>
      <c r="N18" s="120"/>
      <c r="O18" s="120"/>
      <c r="P18" s="120"/>
      <c r="Q18" s="120"/>
    </row>
    <row r="19" spans="1:17" ht="21.75" thickBot="1">
      <c r="A19" s="420"/>
      <c r="B19" s="161"/>
      <c r="C19" s="411"/>
      <c r="D19" s="411"/>
      <c r="E19" s="411"/>
      <c r="F19" s="408"/>
      <c r="G19" s="408"/>
      <c r="H19" s="156"/>
      <c r="I19" s="162"/>
      <c r="J19" s="163"/>
      <c r="K19" s="120"/>
      <c r="L19" s="120"/>
      <c r="M19" s="120"/>
      <c r="N19" s="120"/>
      <c r="O19" s="120"/>
      <c r="P19" s="120"/>
      <c r="Q19" s="120"/>
    </row>
    <row r="20" spans="1:17" ht="21">
      <c r="A20" s="421"/>
      <c r="B20" s="165"/>
      <c r="C20" s="422"/>
      <c r="D20" s="423"/>
      <c r="E20" s="423"/>
      <c r="F20" s="423"/>
      <c r="G20" s="423"/>
      <c r="H20" s="167"/>
      <c r="I20" s="163"/>
      <c r="J20" s="163"/>
      <c r="K20" s="120"/>
      <c r="L20" s="120"/>
      <c r="M20" s="120"/>
      <c r="N20" s="120"/>
      <c r="O20" s="120"/>
      <c r="P20" s="120"/>
      <c r="Q20" s="120"/>
    </row>
    <row r="21" spans="1:17" s="115" customFormat="1" ht="21">
      <c r="A21" s="151"/>
      <c r="B21" s="151"/>
      <c r="C21" s="413" t="s">
        <v>218</v>
      </c>
      <c r="D21" s="413"/>
      <c r="E21" s="413"/>
      <c r="F21" s="413"/>
      <c r="G21" s="413"/>
      <c r="H21" s="168">
        <f>SUM(I21:Q21)*H20</f>
        <v>0</v>
      </c>
      <c r="I21" s="169">
        <f aca="true" t="shared" si="0" ref="I21:Q21">SUM(I12:I20)</f>
        <v>0</v>
      </c>
      <c r="J21" s="169">
        <f t="shared" si="0"/>
        <v>0</v>
      </c>
      <c r="K21" s="121">
        <f t="shared" si="0"/>
        <v>0</v>
      </c>
      <c r="L21" s="121">
        <f t="shared" si="0"/>
        <v>0</v>
      </c>
      <c r="M21" s="121">
        <f t="shared" si="0"/>
        <v>0</v>
      </c>
      <c r="N21" s="121">
        <f>SUM(N12:N20)</f>
        <v>0</v>
      </c>
      <c r="O21" s="121">
        <f t="shared" si="0"/>
        <v>0</v>
      </c>
      <c r="P21" s="121">
        <f t="shared" si="0"/>
        <v>0</v>
      </c>
      <c r="Q21" s="121">
        <f t="shared" si="0"/>
        <v>0</v>
      </c>
    </row>
    <row r="22" spans="1:10" s="115" customFormat="1" ht="21.75" thickBot="1">
      <c r="A22" s="151"/>
      <c r="B22" s="170"/>
      <c r="C22" s="418" t="s">
        <v>166</v>
      </c>
      <c r="D22" s="418"/>
      <c r="E22" s="418"/>
      <c r="F22" s="418"/>
      <c r="G22" s="418"/>
      <c r="H22" s="154"/>
      <c r="I22" s="172"/>
      <c r="J22" s="172"/>
    </row>
    <row r="23" spans="1:17" ht="21.75" thickBot="1">
      <c r="A23" s="158" t="s">
        <v>75</v>
      </c>
      <c r="B23" s="161" t="s">
        <v>0</v>
      </c>
      <c r="C23" s="408" t="s">
        <v>145</v>
      </c>
      <c r="D23" s="409"/>
      <c r="E23" s="409"/>
      <c r="F23" s="409"/>
      <c r="G23" s="410"/>
      <c r="H23" s="156">
        <v>69</v>
      </c>
      <c r="I23" s="162"/>
      <c r="J23" s="163"/>
      <c r="K23" s="120"/>
      <c r="L23" s="120"/>
      <c r="M23" s="120"/>
      <c r="N23" s="120"/>
      <c r="O23" s="120"/>
      <c r="P23" s="120"/>
      <c r="Q23" s="120"/>
    </row>
    <row r="24" spans="1:17" ht="21.75" thickBot="1">
      <c r="A24" s="415" t="s">
        <v>189</v>
      </c>
      <c r="B24" s="161" t="s">
        <v>1</v>
      </c>
      <c r="C24" s="408" t="s">
        <v>2</v>
      </c>
      <c r="D24" s="409"/>
      <c r="E24" s="409"/>
      <c r="F24" s="409"/>
      <c r="G24" s="410"/>
      <c r="H24" s="156">
        <v>69</v>
      </c>
      <c r="I24" s="162"/>
      <c r="J24" s="163"/>
      <c r="K24" s="120"/>
      <c r="L24" s="120"/>
      <c r="M24" s="120"/>
      <c r="N24" s="120"/>
      <c r="O24" s="120"/>
      <c r="P24" s="120"/>
      <c r="Q24" s="120"/>
    </row>
    <row r="25" spans="1:17" ht="21.75" thickBot="1">
      <c r="A25" s="416"/>
      <c r="B25" s="161" t="s">
        <v>3</v>
      </c>
      <c r="C25" s="408" t="s">
        <v>4</v>
      </c>
      <c r="D25" s="409"/>
      <c r="E25" s="409"/>
      <c r="F25" s="409"/>
      <c r="G25" s="410"/>
      <c r="H25" s="156">
        <v>69</v>
      </c>
      <c r="I25" s="162"/>
      <c r="J25" s="163"/>
      <c r="K25" s="120"/>
      <c r="L25" s="120"/>
      <c r="M25" s="120"/>
      <c r="N25" s="120"/>
      <c r="O25" s="120"/>
      <c r="P25" s="120"/>
      <c r="Q25" s="120"/>
    </row>
    <row r="26" spans="1:17" ht="21.75" thickBot="1">
      <c r="A26" s="416"/>
      <c r="B26" s="161" t="s">
        <v>185</v>
      </c>
      <c r="C26" s="408" t="s">
        <v>186</v>
      </c>
      <c r="D26" s="409"/>
      <c r="E26" s="409"/>
      <c r="F26" s="409"/>
      <c r="G26" s="410"/>
      <c r="H26" s="156">
        <v>69</v>
      </c>
      <c r="I26" s="162"/>
      <c r="J26" s="163"/>
      <c r="K26" s="120"/>
      <c r="L26" s="120"/>
      <c r="M26" s="120"/>
      <c r="N26" s="120"/>
      <c r="O26" s="120"/>
      <c r="P26" s="120"/>
      <c r="Q26" s="120"/>
    </row>
    <row r="27" spans="1:17" ht="21.75" thickBot="1">
      <c r="A27" s="416"/>
      <c r="B27" s="161" t="s">
        <v>183</v>
      </c>
      <c r="C27" s="408" t="s">
        <v>184</v>
      </c>
      <c r="D27" s="409"/>
      <c r="E27" s="409"/>
      <c r="F27" s="409"/>
      <c r="G27" s="410"/>
      <c r="H27" s="156">
        <v>69</v>
      </c>
      <c r="I27" s="162"/>
      <c r="J27" s="163"/>
      <c r="K27" s="120"/>
      <c r="L27" s="120"/>
      <c r="M27" s="120"/>
      <c r="N27" s="120"/>
      <c r="O27" s="120"/>
      <c r="P27" s="120"/>
      <c r="Q27" s="120"/>
    </row>
    <row r="28" spans="1:17" ht="21.75" thickBot="1">
      <c r="A28" s="416"/>
      <c r="B28" s="161" t="s">
        <v>143</v>
      </c>
      <c r="C28" s="408" t="s">
        <v>144</v>
      </c>
      <c r="D28" s="409"/>
      <c r="E28" s="409"/>
      <c r="F28" s="409"/>
      <c r="G28" s="410"/>
      <c r="H28" s="156">
        <v>69</v>
      </c>
      <c r="I28" s="162"/>
      <c r="J28" s="163"/>
      <c r="K28" s="120"/>
      <c r="L28" s="120"/>
      <c r="M28" s="120"/>
      <c r="N28" s="120"/>
      <c r="O28" s="120"/>
      <c r="P28" s="120"/>
      <c r="Q28" s="120"/>
    </row>
    <row r="29" spans="1:17" ht="21.75" thickBot="1">
      <c r="A29" s="416"/>
      <c r="B29" s="161" t="s">
        <v>27</v>
      </c>
      <c r="C29" s="408" t="s">
        <v>28</v>
      </c>
      <c r="D29" s="409"/>
      <c r="E29" s="409"/>
      <c r="F29" s="409"/>
      <c r="G29" s="410"/>
      <c r="H29" s="156">
        <v>69</v>
      </c>
      <c r="I29" s="162"/>
      <c r="J29" s="163"/>
      <c r="K29" s="120"/>
      <c r="L29" s="120"/>
      <c r="M29" s="120"/>
      <c r="N29" s="120"/>
      <c r="O29" s="120"/>
      <c r="P29" s="120"/>
      <c r="Q29" s="120"/>
    </row>
    <row r="30" spans="1:17" ht="21.75" thickBot="1">
      <c r="A30" s="416"/>
      <c r="B30" s="165" t="s">
        <v>187</v>
      </c>
      <c r="C30" s="408" t="s">
        <v>188</v>
      </c>
      <c r="D30" s="409"/>
      <c r="E30" s="409"/>
      <c r="F30" s="409"/>
      <c r="G30" s="410"/>
      <c r="H30" s="156">
        <v>69</v>
      </c>
      <c r="I30" s="162"/>
      <c r="J30" s="163"/>
      <c r="K30" s="120"/>
      <c r="L30" s="120"/>
      <c r="M30" s="120"/>
      <c r="N30" s="120"/>
      <c r="O30" s="120"/>
      <c r="P30" s="120"/>
      <c r="Q30" s="120"/>
    </row>
    <row r="31" spans="1:17" ht="21.75" thickBot="1">
      <c r="A31" s="416"/>
      <c r="B31" s="161" t="s">
        <v>211</v>
      </c>
      <c r="C31" s="408" t="s">
        <v>217</v>
      </c>
      <c r="D31" s="409"/>
      <c r="E31" s="409"/>
      <c r="F31" s="409"/>
      <c r="G31" s="410"/>
      <c r="H31" s="156">
        <v>0</v>
      </c>
      <c r="I31" s="162"/>
      <c r="J31" s="163"/>
      <c r="K31" s="120"/>
      <c r="L31" s="120"/>
      <c r="M31" s="120"/>
      <c r="N31" s="120"/>
      <c r="O31" s="120"/>
      <c r="P31" s="120"/>
      <c r="Q31" s="120"/>
    </row>
    <row r="32" spans="1:17" ht="21.75" thickBot="1">
      <c r="A32" s="417"/>
      <c r="B32" s="173"/>
      <c r="C32" s="408"/>
      <c r="D32" s="414"/>
      <c r="E32" s="414"/>
      <c r="F32" s="414"/>
      <c r="G32" s="414"/>
      <c r="H32" s="156"/>
      <c r="I32" s="162"/>
      <c r="J32" s="163"/>
      <c r="K32" s="120"/>
      <c r="L32" s="120"/>
      <c r="M32" s="120"/>
      <c r="N32" s="120"/>
      <c r="O32" s="120"/>
      <c r="P32" s="120"/>
      <c r="Q32" s="120"/>
    </row>
    <row r="33" spans="1:17" ht="21">
      <c r="A33" s="171"/>
      <c r="B33" s="151"/>
      <c r="C33" s="413" t="s">
        <v>218</v>
      </c>
      <c r="D33" s="413"/>
      <c r="E33" s="413"/>
      <c r="F33" s="413"/>
      <c r="G33" s="413"/>
      <c r="H33" s="168">
        <f>SUM(I33:Q33)*H32</f>
        <v>0</v>
      </c>
      <c r="I33" s="169">
        <f aca="true" t="shared" si="1" ref="I33:Q33">SUM(I23:I32)</f>
        <v>0</v>
      </c>
      <c r="J33" s="169">
        <f t="shared" si="1"/>
        <v>0</v>
      </c>
      <c r="K33" s="121">
        <f t="shared" si="1"/>
        <v>0</v>
      </c>
      <c r="L33" s="121">
        <f t="shared" si="1"/>
        <v>0</v>
      </c>
      <c r="M33" s="121">
        <f t="shared" si="1"/>
        <v>0</v>
      </c>
      <c r="N33" s="121">
        <f>SUM(N23:N32)</f>
        <v>0</v>
      </c>
      <c r="O33" s="121">
        <f t="shared" si="1"/>
        <v>0</v>
      </c>
      <c r="P33" s="121">
        <f t="shared" si="1"/>
        <v>0</v>
      </c>
      <c r="Q33" s="121">
        <f t="shared" si="1"/>
        <v>0</v>
      </c>
    </row>
    <row r="34" spans="1:10" ht="21">
      <c r="A34" s="174"/>
      <c r="B34" s="145"/>
      <c r="C34" s="412" t="s">
        <v>166</v>
      </c>
      <c r="D34" s="412"/>
      <c r="E34" s="412"/>
      <c r="F34" s="412"/>
      <c r="G34" s="412"/>
      <c r="H34" s="154"/>
      <c r="I34" s="154"/>
      <c r="J34" s="154"/>
    </row>
    <row r="35" spans="1:10" ht="21">
      <c r="A35" s="145"/>
      <c r="B35" s="145"/>
      <c r="C35" s="401"/>
      <c r="D35" s="401"/>
      <c r="E35" s="401"/>
      <c r="F35" s="401"/>
      <c r="G35" s="401"/>
      <c r="H35" s="154"/>
      <c r="I35" s="146"/>
      <c r="J35" s="146"/>
    </row>
    <row r="36" spans="1:17" ht="21">
      <c r="A36" s="145"/>
      <c r="B36" s="406" t="s">
        <v>76</v>
      </c>
      <c r="C36" s="407"/>
      <c r="D36" s="407"/>
      <c r="E36" s="407"/>
      <c r="F36" s="407"/>
      <c r="G36" s="407"/>
      <c r="H36" s="176" t="e">
        <f>SUM(#REF!,#REF!,#REF!,H33,H21)</f>
        <v>#REF!</v>
      </c>
      <c r="I36" s="175" t="e">
        <f>SUM(#REF!,#REF!,#REF!,I33,I21)</f>
        <v>#REF!</v>
      </c>
      <c r="J36" s="175" t="e">
        <f>SUM(J21,J33,#REF!,#REF!,#REF!)</f>
        <v>#REF!</v>
      </c>
      <c r="K36" s="124" t="e">
        <f>SUM(K21,K33,#REF!,#REF!,#REF!)</f>
        <v>#REF!</v>
      </c>
      <c r="L36" s="124" t="e">
        <f>SUM(L21,L33,#REF!,#REF!,#REF!)</f>
        <v>#REF!</v>
      </c>
      <c r="M36" s="124" t="e">
        <f>SUM(M21,M33,#REF!,#REF!,#REF!)</f>
        <v>#REF!</v>
      </c>
      <c r="N36" s="124" t="e">
        <f>SUM(#REF!,#REF!,#REF!,#REF!,N33,N21)</f>
        <v>#REF!</v>
      </c>
      <c r="O36" s="124" t="e">
        <f>SUM(O21,O33,#REF!,#REF!,#REF!)</f>
        <v>#REF!</v>
      </c>
      <c r="P36" s="124" t="e">
        <f>SUM(P21,P33,#REF!,#REF!,#REF!)</f>
        <v>#REF!</v>
      </c>
      <c r="Q36" s="124" t="e">
        <f>SUM(Q21,Q33,#REF!,#REF!,#REF!)</f>
        <v>#REF!</v>
      </c>
    </row>
    <row r="37" spans="1:17" ht="21">
      <c r="A37" s="145"/>
      <c r="B37" s="177"/>
      <c r="C37" s="146"/>
      <c r="D37" s="146"/>
      <c r="E37" s="146"/>
      <c r="F37" s="146"/>
      <c r="G37" s="177"/>
      <c r="H37" s="177"/>
      <c r="I37" s="177"/>
      <c r="J37" s="177"/>
      <c r="K37" s="125"/>
      <c r="L37" s="125"/>
      <c r="M37" s="125"/>
      <c r="N37" s="125"/>
      <c r="O37" s="125"/>
      <c r="P37" s="125"/>
      <c r="Q37" s="125"/>
    </row>
    <row r="38" spans="1:17" ht="21">
      <c r="A38" s="178"/>
      <c r="B38" s="177"/>
      <c r="C38" s="177"/>
      <c r="D38" s="177"/>
      <c r="E38" s="177"/>
      <c r="F38" s="177"/>
      <c r="G38" s="177"/>
      <c r="H38" s="177"/>
      <c r="I38" s="177"/>
      <c r="J38" s="177"/>
      <c r="K38" s="125"/>
      <c r="L38" s="125"/>
      <c r="M38" s="125"/>
      <c r="N38" s="125"/>
      <c r="O38" s="125"/>
      <c r="P38" s="125"/>
      <c r="Q38" s="125"/>
    </row>
    <row r="39" spans="1:10" ht="21">
      <c r="A39" s="145"/>
      <c r="B39" s="145"/>
      <c r="C39" s="401"/>
      <c r="D39" s="401"/>
      <c r="E39" s="401"/>
      <c r="F39" s="401"/>
      <c r="G39" s="401"/>
      <c r="H39" s="145"/>
      <c r="I39" s="145"/>
      <c r="J39" s="145"/>
    </row>
    <row r="40" spans="1:17" ht="16.5">
      <c r="A40" s="403"/>
      <c r="B40" s="403"/>
      <c r="C40" s="403"/>
      <c r="D40" s="403"/>
      <c r="E40" s="403"/>
      <c r="F40" s="403"/>
      <c r="G40" s="403"/>
      <c r="H40" s="126"/>
      <c r="I40" s="126"/>
      <c r="J40" s="126"/>
      <c r="K40" s="126"/>
      <c r="L40" s="126"/>
      <c r="M40" s="126"/>
      <c r="N40" s="126"/>
      <c r="O40" s="126"/>
      <c r="P40" s="126"/>
      <c r="Q40" s="126"/>
    </row>
    <row r="41" spans="1:6" ht="16.5">
      <c r="A41" s="400"/>
      <c r="B41" s="400"/>
      <c r="C41" s="400"/>
      <c r="D41" s="116"/>
      <c r="E41" s="115"/>
      <c r="F41" s="115"/>
    </row>
    <row r="42" spans="1:17" ht="16.5">
      <c r="A42" s="127"/>
      <c r="B42" s="127"/>
      <c r="C42" s="128"/>
      <c r="D42" s="128"/>
      <c r="E42" s="128"/>
      <c r="F42" s="128"/>
      <c r="G42" s="129" t="s">
        <v>77</v>
      </c>
      <c r="H42" s="130" t="e">
        <f>SUM(I41:Q42)</f>
        <v>#REF!</v>
      </c>
      <c r="I42" s="131" t="e">
        <f aca="true" t="shared" si="2" ref="I42:Q42">SUM(I35:I36)</f>
        <v>#REF!</v>
      </c>
      <c r="J42" s="131" t="e">
        <f t="shared" si="2"/>
        <v>#REF!</v>
      </c>
      <c r="K42" s="131" t="e">
        <f t="shared" si="2"/>
        <v>#REF!</v>
      </c>
      <c r="L42" s="131" t="e">
        <f t="shared" si="2"/>
        <v>#REF!</v>
      </c>
      <c r="M42" s="131" t="e">
        <f t="shared" si="2"/>
        <v>#REF!</v>
      </c>
      <c r="N42" s="131" t="e">
        <f t="shared" si="2"/>
        <v>#REF!</v>
      </c>
      <c r="O42" s="131" t="e">
        <f t="shared" si="2"/>
        <v>#REF!</v>
      </c>
      <c r="P42" s="131" t="e">
        <f t="shared" si="2"/>
        <v>#REF!</v>
      </c>
      <c r="Q42" s="131" t="e">
        <f t="shared" si="2"/>
        <v>#REF!</v>
      </c>
    </row>
    <row r="43" spans="1:17" ht="16.5">
      <c r="A43" s="115"/>
      <c r="B43" s="399"/>
      <c r="C43" s="399"/>
      <c r="D43" s="399"/>
      <c r="E43" s="399"/>
      <c r="F43" s="399"/>
      <c r="G43" s="399"/>
      <c r="H43" s="114"/>
      <c r="I43" s="114"/>
      <c r="J43" s="114"/>
      <c r="K43" s="115"/>
      <c r="L43" s="115"/>
      <c r="M43" s="115"/>
      <c r="N43" s="115"/>
      <c r="O43" s="115"/>
      <c r="P43" s="115"/>
      <c r="Q43" s="115"/>
    </row>
    <row r="44" spans="1:17" ht="16.5">
      <c r="A44" s="115"/>
      <c r="B44" s="115"/>
      <c r="C44" s="115"/>
      <c r="D44" s="115"/>
      <c r="E44" s="115"/>
      <c r="F44" s="115"/>
      <c r="G44" s="114"/>
      <c r="H44" s="114"/>
      <c r="I44" s="114"/>
      <c r="J44" s="114"/>
      <c r="K44" s="115"/>
      <c r="L44" s="115"/>
      <c r="M44" s="115"/>
      <c r="N44" s="115"/>
      <c r="O44" s="115"/>
      <c r="P44" s="115"/>
      <c r="Q44" s="115"/>
    </row>
    <row r="45" spans="1:17" ht="16.5">
      <c r="A45" s="115"/>
      <c r="B45" s="115"/>
      <c r="C45" s="115"/>
      <c r="D45" s="115"/>
      <c r="E45" s="115"/>
      <c r="F45" s="115"/>
      <c r="G45" s="114"/>
      <c r="H45" s="114"/>
      <c r="I45" s="114"/>
      <c r="J45" s="114"/>
      <c r="K45" s="115"/>
      <c r="L45" s="115"/>
      <c r="M45" s="115"/>
      <c r="N45" s="115"/>
      <c r="O45" s="115"/>
      <c r="P45" s="115"/>
      <c r="Q45" s="115"/>
    </row>
    <row r="46" spans="1:17" ht="16.5">
      <c r="A46" s="115"/>
      <c r="B46" s="115"/>
      <c r="C46" s="115"/>
      <c r="D46" s="115"/>
      <c r="E46" s="115"/>
      <c r="F46" s="115"/>
      <c r="G46" s="114"/>
      <c r="H46" s="114"/>
      <c r="I46" s="114"/>
      <c r="J46" s="114"/>
      <c r="K46" s="115"/>
      <c r="L46" s="115"/>
      <c r="M46" s="115"/>
      <c r="N46" s="115"/>
      <c r="O46" s="115"/>
      <c r="P46" s="115"/>
      <c r="Q46" s="115"/>
    </row>
    <row r="47" spans="1:17" ht="16.5">
      <c r="A47" s="115"/>
      <c r="B47" s="115"/>
      <c r="C47" s="115"/>
      <c r="D47" s="115"/>
      <c r="E47" s="115"/>
      <c r="F47" s="115"/>
      <c r="G47" s="114"/>
      <c r="H47" s="114"/>
      <c r="I47" s="114"/>
      <c r="J47" s="114"/>
      <c r="K47" s="115"/>
      <c r="L47" s="115"/>
      <c r="M47" s="115"/>
      <c r="N47" s="115"/>
      <c r="O47" s="115"/>
      <c r="P47" s="115"/>
      <c r="Q47" s="115"/>
    </row>
    <row r="48" spans="1:17" ht="16.5">
      <c r="A48" s="115"/>
      <c r="B48" s="115"/>
      <c r="C48" s="115"/>
      <c r="D48" s="115"/>
      <c r="E48" s="115"/>
      <c r="F48" s="115"/>
      <c r="G48" s="114"/>
      <c r="H48" s="114"/>
      <c r="I48" s="114"/>
      <c r="J48" s="114"/>
      <c r="K48" s="115"/>
      <c r="L48" s="115"/>
      <c r="M48" s="115"/>
      <c r="N48" s="115"/>
      <c r="O48" s="115"/>
      <c r="P48" s="115"/>
      <c r="Q48" s="115"/>
    </row>
    <row r="49" spans="1:17" ht="16.5">
      <c r="A49" s="122"/>
      <c r="B49" s="402"/>
      <c r="C49" s="402"/>
      <c r="D49" s="402"/>
      <c r="E49" s="402"/>
      <c r="F49" s="402"/>
      <c r="G49" s="402"/>
      <c r="H49" s="132"/>
      <c r="I49" s="132"/>
      <c r="J49" s="132"/>
      <c r="K49" s="126"/>
      <c r="L49" s="126"/>
      <c r="M49" s="126"/>
      <c r="N49" s="126"/>
      <c r="O49" s="126"/>
      <c r="P49" s="126"/>
      <c r="Q49" s="126"/>
    </row>
    <row r="50" spans="1:4" ht="16.5">
      <c r="A50" s="133"/>
      <c r="B50" s="115"/>
      <c r="C50" s="123"/>
      <c r="D50" s="123"/>
    </row>
    <row r="51" spans="1:17" s="115" customFormat="1" ht="16.5">
      <c r="A51" s="404"/>
      <c r="C51" s="134"/>
      <c r="D51" s="134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</row>
    <row r="52" spans="1:8" ht="16.5">
      <c r="A52" s="404"/>
      <c r="B52" s="115"/>
      <c r="C52" s="399"/>
      <c r="D52" s="399"/>
      <c r="E52" s="399"/>
      <c r="F52" s="399"/>
      <c r="G52" s="399"/>
      <c r="H52" s="116"/>
    </row>
    <row r="53" spans="1:8" ht="16.5">
      <c r="A53" s="404"/>
      <c r="B53" s="115"/>
      <c r="C53" s="405"/>
      <c r="D53" s="405"/>
      <c r="E53" s="405"/>
      <c r="F53" s="405"/>
      <c r="G53" s="405"/>
      <c r="H53" s="116"/>
    </row>
    <row r="54" spans="1:8" ht="16.5">
      <c r="A54" s="404"/>
      <c r="B54" s="115"/>
      <c r="C54" s="405"/>
      <c r="D54" s="405"/>
      <c r="E54" s="405"/>
      <c r="F54" s="405"/>
      <c r="G54" s="405"/>
      <c r="H54" s="116"/>
    </row>
    <row r="55" spans="1:8" ht="16.5">
      <c r="A55" s="404"/>
      <c r="B55" s="115"/>
      <c r="C55" s="405"/>
      <c r="D55" s="405"/>
      <c r="E55" s="405"/>
      <c r="F55" s="405"/>
      <c r="G55" s="405"/>
      <c r="H55" s="116"/>
    </row>
    <row r="56" spans="1:8" ht="16.5">
      <c r="A56" s="404"/>
      <c r="B56" s="115"/>
      <c r="C56" s="399"/>
      <c r="D56" s="399"/>
      <c r="E56" s="399"/>
      <c r="F56" s="399"/>
      <c r="G56" s="399"/>
      <c r="H56" s="116"/>
    </row>
    <row r="57" spans="5:8" ht="16.5">
      <c r="E57" s="398"/>
      <c r="F57" s="398"/>
      <c r="G57" s="398"/>
      <c r="H57" s="109"/>
    </row>
    <row r="59" spans="5:10" ht="16.5">
      <c r="E59" s="134"/>
      <c r="F59" s="134"/>
      <c r="G59" s="127"/>
      <c r="H59" s="127"/>
      <c r="I59" s="135"/>
      <c r="J59" s="135"/>
    </row>
    <row r="66" spans="5:10" ht="16.5">
      <c r="E66" s="134"/>
      <c r="F66" s="134"/>
      <c r="G66" s="127"/>
      <c r="H66" s="127"/>
      <c r="I66" s="135"/>
      <c r="J66" s="135"/>
    </row>
    <row r="80" spans="1:17" s="126" customFormat="1" ht="16.5">
      <c r="A80" s="108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</row>
    <row r="82" spans="1:17" s="126" customFormat="1" ht="16.5">
      <c r="A82" s="108"/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</row>
    <row r="91" spans="1:17" s="126" customFormat="1" ht="16.5">
      <c r="A91" s="108"/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</row>
  </sheetData>
  <mergeCells count="43">
    <mergeCell ref="B7:C7"/>
    <mergeCell ref="C12:G12"/>
    <mergeCell ref="C18:G18"/>
    <mergeCell ref="C21:G21"/>
    <mergeCell ref="A9:G9"/>
    <mergeCell ref="C10:G10"/>
    <mergeCell ref="C11:G11"/>
    <mergeCell ref="C22:G22"/>
    <mergeCell ref="A13:A20"/>
    <mergeCell ref="C16:G16"/>
    <mergeCell ref="C14:G14"/>
    <mergeCell ref="C15:G15"/>
    <mergeCell ref="C13:G13"/>
    <mergeCell ref="C19:G19"/>
    <mergeCell ref="C20:G20"/>
    <mergeCell ref="C29:G29"/>
    <mergeCell ref="A24:A32"/>
    <mergeCell ref="C30:G30"/>
    <mergeCell ref="C28:G28"/>
    <mergeCell ref="C23:G23"/>
    <mergeCell ref="C17:G17"/>
    <mergeCell ref="C26:G26"/>
    <mergeCell ref="C34:G34"/>
    <mergeCell ref="C24:G24"/>
    <mergeCell ref="C33:G33"/>
    <mergeCell ref="C32:G32"/>
    <mergeCell ref="C27:G27"/>
    <mergeCell ref="C31:G31"/>
    <mergeCell ref="C25:G25"/>
    <mergeCell ref="C35:G35"/>
    <mergeCell ref="C52:G52"/>
    <mergeCell ref="C53:G53"/>
    <mergeCell ref="C54:G54"/>
    <mergeCell ref="B36:G36"/>
    <mergeCell ref="E57:G57"/>
    <mergeCell ref="B43:G43"/>
    <mergeCell ref="A41:C41"/>
    <mergeCell ref="C39:G39"/>
    <mergeCell ref="B49:G49"/>
    <mergeCell ref="A40:G40"/>
    <mergeCell ref="A51:A56"/>
    <mergeCell ref="C56:G56"/>
    <mergeCell ref="C55:G55"/>
  </mergeCells>
  <printOptions headings="1"/>
  <pageMargins left="0.75" right="0.75" top="1" bottom="0.25" header="0.2" footer="0"/>
  <pageSetup fitToHeight="2" fitToWidth="1" horizontalDpi="600" verticalDpi="600" orientation="landscape" scale="44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G1">
      <selection activeCell="O14" sqref="O14"/>
    </sheetView>
  </sheetViews>
  <sheetFormatPr defaultColWidth="11.421875" defaultRowHeight="12.75"/>
  <cols>
    <col min="1" max="1" width="11.28125" style="0" customWidth="1"/>
    <col min="2" max="2" width="10.140625" style="0" customWidth="1"/>
    <col min="3" max="3" width="16.421875" style="0" customWidth="1"/>
    <col min="4" max="4" width="9.28125" style="0" customWidth="1"/>
    <col min="5" max="5" width="16.28125" style="0" customWidth="1"/>
    <col min="6" max="6" width="15.7109375" style="0" customWidth="1"/>
    <col min="7" max="7" width="7.7109375" style="0" bestFit="1" customWidth="1"/>
    <col min="8" max="8" width="5.28125" style="0" customWidth="1"/>
    <col min="9" max="9" width="5.7109375" style="0" customWidth="1"/>
    <col min="10" max="16384" width="8.8515625" style="0" customWidth="1"/>
  </cols>
  <sheetData>
    <row r="1" ht="31.5" customHeight="1">
      <c r="D1" s="76"/>
    </row>
    <row r="2" spans="1:10" ht="24" customHeight="1" thickBot="1">
      <c r="A2" s="390"/>
      <c r="B2" s="390"/>
      <c r="C2" s="390"/>
      <c r="D2" s="390"/>
      <c r="E2" s="390"/>
      <c r="F2" s="390"/>
      <c r="G2" s="390"/>
      <c r="H2" s="390"/>
      <c r="I2" s="4"/>
      <c r="J2" s="4"/>
    </row>
    <row r="3" spans="1:10" ht="18" thickBot="1">
      <c r="A3" s="435" t="s">
        <v>221</v>
      </c>
      <c r="B3" s="436"/>
      <c r="C3" s="436"/>
      <c r="D3" s="436"/>
      <c r="E3" s="436"/>
      <c r="F3" s="436"/>
      <c r="G3" s="436"/>
      <c r="H3" s="437"/>
      <c r="I3" s="4"/>
      <c r="J3" s="4"/>
    </row>
    <row r="4" spans="1:10" ht="12">
      <c r="A4" s="29">
        <v>38169</v>
      </c>
      <c r="B4" s="4"/>
      <c r="C4" s="4"/>
      <c r="D4" s="4"/>
      <c r="E4" s="4"/>
      <c r="F4" s="4"/>
      <c r="G4" s="4"/>
      <c r="H4" s="4"/>
      <c r="I4" s="4"/>
      <c r="J4" s="4"/>
    </row>
    <row r="5" spans="1:10" ht="12.75" thickBot="1">
      <c r="A5" s="68"/>
      <c r="B5" s="21" t="s">
        <v>166</v>
      </c>
      <c r="C5" s="21"/>
      <c r="D5" s="21"/>
      <c r="E5" s="22" t="s">
        <v>162</v>
      </c>
      <c r="F5" s="20"/>
      <c r="G5" s="6"/>
      <c r="J5" s="3"/>
    </row>
    <row r="6" spans="1:10" ht="12.75" thickBot="1">
      <c r="A6" s="61" t="s">
        <v>205</v>
      </c>
      <c r="B6" s="6"/>
      <c r="C6" s="6"/>
      <c r="D6" s="6"/>
      <c r="J6" s="3"/>
    </row>
    <row r="7" spans="1:10" ht="12">
      <c r="A7" s="1"/>
      <c r="J7" s="3"/>
    </row>
    <row r="8" spans="1:10" ht="12.75" thickBot="1">
      <c r="A8" s="61" t="s">
        <v>29</v>
      </c>
      <c r="B8" s="20"/>
      <c r="C8" s="20"/>
      <c r="D8" s="21"/>
      <c r="E8" s="62" t="s">
        <v>169</v>
      </c>
      <c r="F8" s="20"/>
      <c r="G8" s="20"/>
      <c r="H8" s="21"/>
      <c r="J8" s="3"/>
    </row>
    <row r="10" ht="12.75" thickBot="1"/>
    <row r="11" spans="1:10" ht="12">
      <c r="A11" s="1"/>
      <c r="B11" s="37">
        <v>10</v>
      </c>
      <c r="C11" s="64" t="s">
        <v>113</v>
      </c>
      <c r="D11" s="39">
        <v>25</v>
      </c>
      <c r="E11" s="74" t="s">
        <v>118</v>
      </c>
      <c r="F11" s="137"/>
      <c r="G11" s="36"/>
      <c r="H11" s="36"/>
      <c r="I11" s="36"/>
      <c r="J11" s="9"/>
    </row>
    <row r="12" spans="2:10" ht="14.25" customHeight="1">
      <c r="B12" s="40">
        <v>15</v>
      </c>
      <c r="C12" s="65" t="s">
        <v>114</v>
      </c>
      <c r="D12" s="41">
        <v>29</v>
      </c>
      <c r="E12" s="65" t="s">
        <v>119</v>
      </c>
      <c r="F12" s="138"/>
      <c r="G12" s="36"/>
      <c r="H12" s="36"/>
      <c r="I12" s="36"/>
      <c r="J12" s="9"/>
    </row>
    <row r="13" spans="1:10" ht="16.5" customHeight="1">
      <c r="A13" s="67" t="s">
        <v>177</v>
      </c>
      <c r="B13" s="40">
        <v>18</v>
      </c>
      <c r="C13" s="65" t="s">
        <v>115</v>
      </c>
      <c r="D13" s="41">
        <v>30</v>
      </c>
      <c r="E13" s="65" t="s">
        <v>120</v>
      </c>
      <c r="F13" s="138"/>
      <c r="G13" s="36"/>
      <c r="H13" s="36"/>
      <c r="I13" s="36"/>
      <c r="J13" s="9"/>
    </row>
    <row r="14" spans="1:10" ht="15.75" customHeight="1">
      <c r="A14" s="61" t="s">
        <v>176</v>
      </c>
      <c r="B14" s="40">
        <v>21</v>
      </c>
      <c r="C14" s="65" t="s">
        <v>116</v>
      </c>
      <c r="D14" s="41">
        <v>32</v>
      </c>
      <c r="E14" s="65" t="s">
        <v>121</v>
      </c>
      <c r="F14" s="138"/>
      <c r="G14" s="36"/>
      <c r="H14" s="36"/>
      <c r="I14" s="36"/>
      <c r="J14" s="9"/>
    </row>
    <row r="15" spans="2:10" ht="12.75" customHeight="1">
      <c r="B15" s="40">
        <v>24</v>
      </c>
      <c r="C15" s="65" t="s">
        <v>117</v>
      </c>
      <c r="D15" s="41">
        <v>8</v>
      </c>
      <c r="E15" s="65" t="s">
        <v>122</v>
      </c>
      <c r="F15" s="138"/>
      <c r="G15" s="36"/>
      <c r="H15" s="36"/>
      <c r="I15" s="36"/>
      <c r="J15" s="9"/>
    </row>
    <row r="16" spans="2:10" ht="15.75" customHeight="1" thickBot="1">
      <c r="B16" s="139">
        <v>4485</v>
      </c>
      <c r="C16" s="140" t="s">
        <v>84</v>
      </c>
      <c r="D16" s="6"/>
      <c r="E16" s="6"/>
      <c r="F16" s="141"/>
      <c r="H16" s="36"/>
      <c r="I16" s="36"/>
      <c r="J16" s="9"/>
    </row>
    <row r="17" spans="2:10" ht="12.75" thickBot="1">
      <c r="B17" s="36"/>
      <c r="C17" s="36"/>
      <c r="D17" s="36"/>
      <c r="E17" s="36"/>
      <c r="F17" s="36"/>
      <c r="G17" s="36"/>
      <c r="H17" s="36"/>
      <c r="I17" s="36"/>
      <c r="J17" s="9"/>
    </row>
    <row r="18" spans="1:10" ht="12">
      <c r="A18" s="61" t="s">
        <v>222</v>
      </c>
      <c r="B18" s="371"/>
      <c r="C18" s="392"/>
      <c r="D18" s="392"/>
      <c r="E18" s="392"/>
      <c r="F18" s="392"/>
      <c r="G18" s="393"/>
      <c r="H18" s="36"/>
      <c r="I18" s="36"/>
      <c r="J18" s="9"/>
    </row>
    <row r="19" spans="1:10" ht="12">
      <c r="A19" s="1"/>
      <c r="B19" s="394"/>
      <c r="C19" s="253"/>
      <c r="D19" s="253"/>
      <c r="E19" s="253"/>
      <c r="F19" s="253"/>
      <c r="G19" s="395"/>
      <c r="H19" s="36"/>
      <c r="I19" s="36"/>
      <c r="J19" s="9"/>
    </row>
    <row r="20" spans="2:10" ht="12.75" thickBot="1">
      <c r="B20" s="396"/>
      <c r="C20" s="352"/>
      <c r="D20" s="352"/>
      <c r="E20" s="352"/>
      <c r="F20" s="352"/>
      <c r="G20" s="397"/>
      <c r="H20" s="21"/>
      <c r="I20" s="21"/>
      <c r="J20" s="9"/>
    </row>
    <row r="22" spans="1:9" ht="15">
      <c r="A22" s="53" t="s">
        <v>61</v>
      </c>
      <c r="B22" s="63" t="s">
        <v>30</v>
      </c>
      <c r="C22" s="335" t="s">
        <v>130</v>
      </c>
      <c r="D22" s="336"/>
      <c r="E22" s="336"/>
      <c r="F22" s="337"/>
      <c r="G22" s="91"/>
      <c r="H22" s="91"/>
      <c r="I22" s="91"/>
    </row>
    <row r="23" spans="1:9" ht="12">
      <c r="A23" s="342" t="s">
        <v>83</v>
      </c>
      <c r="B23" s="52" t="s">
        <v>0</v>
      </c>
      <c r="C23" s="299" t="s">
        <v>145</v>
      </c>
      <c r="D23" s="299"/>
      <c r="E23" s="299"/>
      <c r="F23" s="299"/>
      <c r="G23" s="15">
        <v>69</v>
      </c>
      <c r="H23" s="91">
        <v>0</v>
      </c>
      <c r="I23" s="91">
        <f>SUM(G23*H23)</f>
        <v>0</v>
      </c>
    </row>
    <row r="24" spans="1:9" ht="12">
      <c r="A24" s="343"/>
      <c r="B24" s="52" t="s">
        <v>1</v>
      </c>
      <c r="C24" s="288" t="s">
        <v>2</v>
      </c>
      <c r="D24" s="289"/>
      <c r="E24" s="289"/>
      <c r="F24" s="290"/>
      <c r="G24" s="15">
        <v>69</v>
      </c>
      <c r="H24" s="91">
        <v>0</v>
      </c>
      <c r="I24" s="91">
        <f aca="true" t="shared" si="0" ref="I24:I31">SUM(G24*H24)</f>
        <v>0</v>
      </c>
    </row>
    <row r="25" spans="1:9" ht="12">
      <c r="A25" s="343"/>
      <c r="B25" s="52" t="s">
        <v>3</v>
      </c>
      <c r="C25" s="288" t="s">
        <v>4</v>
      </c>
      <c r="D25" s="289"/>
      <c r="E25" s="289"/>
      <c r="F25" s="290"/>
      <c r="G25" s="15">
        <v>69</v>
      </c>
      <c r="H25" s="91">
        <v>0</v>
      </c>
      <c r="I25" s="91">
        <f t="shared" si="0"/>
        <v>0</v>
      </c>
    </row>
    <row r="26" spans="1:9" ht="12">
      <c r="A26" s="343"/>
      <c r="B26" s="52" t="s">
        <v>5</v>
      </c>
      <c r="C26" s="288" t="s">
        <v>138</v>
      </c>
      <c r="D26" s="289"/>
      <c r="E26" s="289"/>
      <c r="F26" s="290"/>
      <c r="G26" s="15">
        <v>69</v>
      </c>
      <c r="H26" s="91">
        <v>0</v>
      </c>
      <c r="I26" s="91">
        <f t="shared" si="0"/>
        <v>0</v>
      </c>
    </row>
    <row r="27" spans="1:9" ht="12">
      <c r="A27" s="343"/>
      <c r="B27" s="52" t="s">
        <v>139</v>
      </c>
      <c r="C27" s="288" t="s">
        <v>140</v>
      </c>
      <c r="D27" s="289"/>
      <c r="E27" s="289"/>
      <c r="F27" s="290"/>
      <c r="G27" s="15">
        <v>69</v>
      </c>
      <c r="H27" s="91">
        <v>0</v>
      </c>
      <c r="I27" s="91">
        <f t="shared" si="0"/>
        <v>0</v>
      </c>
    </row>
    <row r="28" spans="1:9" ht="12">
      <c r="A28" s="343"/>
      <c r="B28" s="52" t="s">
        <v>141</v>
      </c>
      <c r="C28" s="288" t="s">
        <v>25</v>
      </c>
      <c r="D28" s="289"/>
      <c r="E28" s="289"/>
      <c r="F28" s="290"/>
      <c r="G28" s="15">
        <v>69</v>
      </c>
      <c r="H28" s="91">
        <v>0</v>
      </c>
      <c r="I28" s="91">
        <f t="shared" si="0"/>
        <v>0</v>
      </c>
    </row>
    <row r="29" spans="1:9" ht="12">
      <c r="A29" s="343"/>
      <c r="B29" s="52" t="s">
        <v>142</v>
      </c>
      <c r="C29" s="288" t="s">
        <v>26</v>
      </c>
      <c r="D29" s="289"/>
      <c r="E29" s="289"/>
      <c r="F29" s="290"/>
      <c r="G29" s="15">
        <v>69</v>
      </c>
      <c r="H29" s="91">
        <v>0</v>
      </c>
      <c r="I29" s="91">
        <f t="shared" si="0"/>
        <v>0</v>
      </c>
    </row>
    <row r="30" spans="1:9" ht="12">
      <c r="A30" s="343"/>
      <c r="B30" s="52" t="s">
        <v>143</v>
      </c>
      <c r="C30" s="288" t="s">
        <v>144</v>
      </c>
      <c r="D30" s="289"/>
      <c r="E30" s="289"/>
      <c r="F30" s="290"/>
      <c r="G30" s="15">
        <v>69</v>
      </c>
      <c r="H30" s="91">
        <v>0</v>
      </c>
      <c r="I30" s="91">
        <f t="shared" si="0"/>
        <v>0</v>
      </c>
    </row>
    <row r="31" spans="1:9" ht="12">
      <c r="A31" s="343"/>
      <c r="B31" s="52" t="s">
        <v>27</v>
      </c>
      <c r="C31" s="288" t="s">
        <v>28</v>
      </c>
      <c r="D31" s="289"/>
      <c r="E31" s="289"/>
      <c r="F31" s="290"/>
      <c r="G31" s="15">
        <v>69</v>
      </c>
      <c r="H31" s="91">
        <v>0</v>
      </c>
      <c r="I31" s="91">
        <f t="shared" si="0"/>
        <v>0</v>
      </c>
    </row>
    <row r="32" spans="1:9" ht="12">
      <c r="A32" s="343"/>
      <c r="B32" s="136" t="s">
        <v>211</v>
      </c>
      <c r="C32" s="432" t="s">
        <v>217</v>
      </c>
      <c r="D32" s="433"/>
      <c r="E32" s="433"/>
      <c r="F32" s="434"/>
      <c r="G32" s="92"/>
      <c r="H32" s="92"/>
      <c r="I32" s="92"/>
    </row>
    <row r="33" spans="1:9" ht="12">
      <c r="A33" s="343"/>
      <c r="B33" s="14"/>
      <c r="C33" s="338"/>
      <c r="D33" s="333"/>
      <c r="E33" s="333"/>
      <c r="F33" s="334"/>
      <c r="G33" s="92"/>
      <c r="H33" s="92"/>
      <c r="I33" s="92"/>
    </row>
    <row r="34" spans="1:9" ht="12">
      <c r="A34" s="344"/>
      <c r="B34" s="14"/>
      <c r="C34" s="338"/>
      <c r="D34" s="333"/>
      <c r="E34" s="333"/>
      <c r="F34" s="334"/>
      <c r="G34" s="91"/>
      <c r="H34" s="91"/>
      <c r="I34" s="91"/>
    </row>
    <row r="35" spans="1:8" ht="15">
      <c r="A35" s="10"/>
      <c r="G35" s="1"/>
      <c r="H35" s="1"/>
    </row>
    <row r="36" spans="5:8" ht="12">
      <c r="E36" s="94" t="s">
        <v>194</v>
      </c>
      <c r="F36" s="95"/>
      <c r="G36" s="96">
        <f>SUM(I23:I31)</f>
        <v>0</v>
      </c>
      <c r="H36" s="93"/>
    </row>
  </sheetData>
  <mergeCells count="17">
    <mergeCell ref="C29:F29"/>
    <mergeCell ref="C30:F30"/>
    <mergeCell ref="C31:F31"/>
    <mergeCell ref="A2:H2"/>
    <mergeCell ref="A3:H3"/>
    <mergeCell ref="B18:G20"/>
    <mergeCell ref="C22:F22"/>
    <mergeCell ref="C32:F32"/>
    <mergeCell ref="C33:F33"/>
    <mergeCell ref="C34:F34"/>
    <mergeCell ref="A23:A34"/>
    <mergeCell ref="C23:F23"/>
    <mergeCell ref="C24:F24"/>
    <mergeCell ref="C25:F25"/>
    <mergeCell ref="C26:F26"/>
    <mergeCell ref="C27:F27"/>
    <mergeCell ref="C28:F28"/>
  </mergeCells>
  <printOptions/>
  <pageMargins left="0.75" right="0.75" top="1" bottom="1" header="0.5" footer="0.5"/>
  <pageSetup horizontalDpi="600" verticalDpi="600" orientation="portrait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MEDIAWORKS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pverwey</dc:creator>
  <cp:keywords/>
  <dc:description/>
  <cp:lastModifiedBy>dfsd sadsadf</cp:lastModifiedBy>
  <cp:lastPrinted>2005-07-05T17:27:29Z</cp:lastPrinted>
  <dcterms:created xsi:type="dcterms:W3CDTF">2001-03-21T21:53:39Z</dcterms:created>
  <dcterms:modified xsi:type="dcterms:W3CDTF">2006-02-27T22:54:57Z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