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essay">'Sheet1'!$H$3</definedName>
    <definedName name="extra_credit">'Sheet1'!$P$3</definedName>
    <definedName name="homework">'Sheet1'!$L$3</definedName>
    <definedName name="midterm">'Sheet1'!$S$3</definedName>
  </definedNames>
  <calcPr fullCalcOnLoad="1"/>
</workbook>
</file>

<file path=xl/sharedStrings.xml><?xml version="1.0" encoding="utf-8"?>
<sst xmlns="http://schemas.openxmlformats.org/spreadsheetml/2006/main" count="83" uniqueCount="64">
  <si>
    <t xml:space="preserve">ESSAYS </t>
  </si>
  <si>
    <t>HOMEWORK</t>
  </si>
  <si>
    <t>EXTRA CREDIT</t>
  </si>
  <si>
    <t>MIDTERM</t>
  </si>
  <si>
    <t>TOTAL</t>
  </si>
  <si>
    <t>Grade</t>
  </si>
  <si>
    <t>Minimum %</t>
  </si>
  <si>
    <t>Student ID</t>
  </si>
  <si>
    <t>Student Name</t>
  </si>
  <si>
    <t>Section</t>
  </si>
  <si>
    <t>Major</t>
  </si>
  <si>
    <t>Level</t>
  </si>
  <si>
    <t>Essay #1</t>
  </si>
  <si>
    <t>Essay #2</t>
  </si>
  <si>
    <t>Total</t>
  </si>
  <si>
    <t>Homework #1</t>
  </si>
  <si>
    <t>Homework #2</t>
  </si>
  <si>
    <t>Extra credit</t>
  </si>
  <si>
    <t>Midterm 1</t>
  </si>
  <si>
    <t>Midterm 2</t>
  </si>
  <si>
    <t>Final Course Grade</t>
  </si>
  <si>
    <t>sakaistu003</t>
  </si>
  <si>
    <t>Student 3, Sakai</t>
  </si>
  <si>
    <t>COMP</t>
  </si>
  <si>
    <t>UG</t>
  </si>
  <si>
    <t>smstewart</t>
  </si>
  <si>
    <t>Stewart, Sandra</t>
  </si>
  <si>
    <t>BIO</t>
  </si>
  <si>
    <t>GS</t>
  </si>
  <si>
    <t>safaith</t>
  </si>
  <si>
    <t>Faith, Steven</t>
  </si>
  <si>
    <t>CHEM</t>
  </si>
  <si>
    <t>ncwilkison</t>
  </si>
  <si>
    <t>Wilkison, Nancy</t>
  </si>
  <si>
    <t>sakaistu002</t>
  </si>
  <si>
    <t>Student 2, Sakai</t>
  </si>
  <si>
    <t>tpamsler</t>
  </si>
  <si>
    <t>Amsler, Thomas</t>
  </si>
  <si>
    <t>vloconnor</t>
  </si>
  <si>
    <t>O'Connor, Vernon</t>
  </si>
  <si>
    <t>kdalex</t>
  </si>
  <si>
    <t>Alexander, Kirk</t>
  </si>
  <si>
    <t>sakaistu001</t>
  </si>
  <si>
    <t>Student 1, Sakai</t>
  </si>
  <si>
    <t>sakaistu005</t>
  </si>
  <si>
    <t>Student 5, Sakai</t>
  </si>
  <si>
    <t>jpgorrono</t>
  </si>
  <si>
    <t>Gorrono, Jon</t>
  </si>
  <si>
    <t xml:space="preserve"> F </t>
  </si>
  <si>
    <t xml:space="preserve"> D-</t>
  </si>
  <si>
    <t xml:space="preserve"> D </t>
  </si>
  <si>
    <t xml:space="preserve"> D+</t>
  </si>
  <si>
    <t xml:space="preserve"> C-</t>
  </si>
  <si>
    <t xml:space="preserve"> C </t>
  </si>
  <si>
    <t xml:space="preserve"> C+</t>
  </si>
  <si>
    <t xml:space="preserve"> B-</t>
  </si>
  <si>
    <t xml:space="preserve"> B </t>
  </si>
  <si>
    <t xml:space="preserve"> B+</t>
  </si>
  <si>
    <t xml:space="preserve"> A-</t>
  </si>
  <si>
    <t xml:space="preserve"> A </t>
  </si>
  <si>
    <t xml:space="preserve"> A+</t>
  </si>
  <si>
    <t>Weight</t>
  </si>
  <si>
    <t>Points</t>
  </si>
  <si>
    <t>UD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</si>
</sst>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Weight &quot;0%"/>
    <numFmt numFmtId="165" formatCode="&quot;Points &quot;General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6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rgb="FF006100"/>
      <name val="Arial"/>
      <family val="2"/>
    </font>
    <font>
      <b/>
      <sz val="10"/>
      <color theme="3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/>
      <top style="thin"/>
      <bottom style="medium">
        <color theme="4" tint="0.39998000860214233"/>
      </bottom>
    </border>
    <border>
      <left/>
      <right/>
      <top style="thin"/>
      <bottom style="medium">
        <color theme="4" tint="0.39998000860214233"/>
      </bottom>
    </border>
    <border>
      <left/>
      <right style="thin"/>
      <top style="thin"/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Border="1" applyAlignment="1">
      <alignment/>
    </xf>
    <xf numFmtId="165" fontId="41" fillId="0" borderId="0" xfId="57" applyNumberFormat="1" applyFont="1" applyBorder="1" applyAlignment="1">
      <alignment horizontal="center"/>
    </xf>
    <xf numFmtId="0" fontId="41" fillId="0" borderId="0" xfId="57" applyNumberFormat="1" applyFont="1" applyBorder="1" applyAlignment="1">
      <alignment horizontal="left"/>
    </xf>
    <xf numFmtId="0" fontId="42" fillId="0" borderId="0" xfId="50" applyFont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40" fillId="33" borderId="0" xfId="0" applyFont="1" applyFill="1" applyBorder="1" applyAlignment="1">
      <alignment horizontal="center"/>
    </xf>
    <xf numFmtId="164" fontId="41" fillId="0" borderId="0" xfId="42" applyNumberFormat="1" applyFont="1" applyBorder="1" applyAlignment="1">
      <alignment horizontal="center"/>
    </xf>
    <xf numFmtId="9" fontId="41" fillId="0" borderId="0" xfId="42" applyNumberFormat="1" applyFont="1" applyBorder="1" applyAlignment="1">
      <alignment horizontal="center"/>
    </xf>
    <xf numFmtId="10" fontId="41" fillId="0" borderId="0" xfId="57" applyNumberFormat="1" applyFont="1" applyBorder="1" applyAlignment="1">
      <alignment horizontal="center"/>
    </xf>
    <xf numFmtId="0" fontId="41" fillId="0" borderId="0" xfId="57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3" fillId="29" borderId="0" xfId="47" applyFont="1" applyBorder="1" applyAlignment="1">
      <alignment horizontal="center"/>
    </xf>
    <xf numFmtId="0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44" fillId="0" borderId="4" xfId="49" applyFont="1" applyAlignment="1">
      <alignment horizontal="center"/>
    </xf>
    <xf numFmtId="10" fontId="44" fillId="0" borderId="4" xfId="49" applyNumberFormat="1" applyFont="1" applyAlignment="1">
      <alignment horizontal="center"/>
    </xf>
    <xf numFmtId="9" fontId="40" fillId="0" borderId="0" xfId="57" applyFont="1" applyAlignment="1">
      <alignment/>
    </xf>
    <xf numFmtId="0" fontId="45" fillId="0" borderId="0" xfId="0" applyNumberFormat="1" applyFont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/>
    </xf>
    <xf numFmtId="0" fontId="42" fillId="0" borderId="11" xfId="50" applyFont="1" applyBorder="1" applyAlignment="1" applyProtection="1">
      <alignment/>
      <protection/>
    </xf>
    <xf numFmtId="0" fontId="42" fillId="0" borderId="12" xfId="50" applyFont="1" applyBorder="1" applyAlignment="1" applyProtection="1">
      <alignment/>
      <protection/>
    </xf>
    <xf numFmtId="0" fontId="42" fillId="0" borderId="13" xfId="50" applyFont="1" applyBorder="1" applyAlignment="1" applyProtection="1">
      <alignment/>
      <protection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13" borderId="15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13" borderId="18" xfId="0" applyFont="1" applyFill="1" applyBorder="1" applyAlignment="1">
      <alignment horizontal="center"/>
    </xf>
    <xf numFmtId="0" fontId="42" fillId="0" borderId="19" xfId="50" applyFont="1" applyBorder="1" applyAlignment="1" applyProtection="1">
      <alignment/>
      <protection/>
    </xf>
    <xf numFmtId="10" fontId="40" fillId="0" borderId="20" xfId="0" applyNumberFormat="1" applyFont="1" applyBorder="1" applyAlignment="1">
      <alignment horizontal="center"/>
    </xf>
    <xf numFmtId="10" fontId="40" fillId="33" borderId="20" xfId="0" applyNumberFormat="1" applyFont="1" applyFill="1" applyBorder="1" applyAlignment="1">
      <alignment horizontal="center"/>
    </xf>
    <xf numFmtId="10" fontId="40" fillId="0" borderId="21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" fontId="40" fillId="33" borderId="0" xfId="0" applyNumberFormat="1" applyFont="1" applyFill="1" applyBorder="1" applyAlignment="1">
      <alignment horizontal="center"/>
    </xf>
    <xf numFmtId="1" fontId="40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7</xdr:col>
      <xdr:colOff>104775</xdr:colOff>
      <xdr:row>5</xdr:row>
      <xdr:rowOff>85725</xdr:rowOff>
    </xdr:to>
    <xdr:pic>
      <xdr:nvPicPr>
        <xdr:cNvPr id="1" name="Picture 2" descr="https://classes.ucdavis.edu/images/transparent_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905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104775</xdr:colOff>
      <xdr:row>5</xdr:row>
      <xdr:rowOff>85725</xdr:rowOff>
    </xdr:to>
    <xdr:pic>
      <xdr:nvPicPr>
        <xdr:cNvPr id="2" name="Picture 3" descr="https://classes.ucdavis.edu/images/transparent_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905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104775</xdr:colOff>
      <xdr:row>5</xdr:row>
      <xdr:rowOff>85725</xdr:rowOff>
    </xdr:to>
    <xdr:pic>
      <xdr:nvPicPr>
        <xdr:cNvPr id="3" name="Picture 4" descr="https://classes.ucdavis.edu/images/transparent_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905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104775</xdr:colOff>
      <xdr:row>5</xdr:row>
      <xdr:rowOff>85725</xdr:rowOff>
    </xdr:to>
    <xdr:pic>
      <xdr:nvPicPr>
        <xdr:cNvPr id="4" name="Picture 5" descr="https://classes.ucdavis.edu/images/transparent_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905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85725</xdr:rowOff>
    </xdr:to>
    <xdr:pic>
      <xdr:nvPicPr>
        <xdr:cNvPr id="5" name="Picture 6" descr="https://classes.ucdavis.edu/images/transparent_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7905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asses.ucdavis.edu/CourseManagement/GradeBook/gb_class_roster.cfm?gbid=44258&amp;term=999990&amp;crn=00AFE&amp;bigformat=N&amp;sortfield=Subj_Code,Course_Code,section_num&amp;sortorder=desc" TargetMode="External" /><Relationship Id="rId2" Type="http://schemas.openxmlformats.org/officeDocument/2006/relationships/hyperlink" Target="https://classes.ucdavis.edu/CourseManagement/GradeBook/gb_class_roster.cfm?gbid=44258&amp;term=999990&amp;crn=00AFE&amp;bigformat=N&amp;sortfield=major_code&amp;sortorder=desc" TargetMode="External" /><Relationship Id="rId3" Type="http://schemas.openxmlformats.org/officeDocument/2006/relationships/hyperlink" Target="https://classes.ucdavis.edu/CourseManagement/GradeBook/gb_class_roster.cfm?gbid=44258&amp;term=999990&amp;crn=00AFE&amp;bigformat=N&amp;sortfield=level_code&amp;sortorder=desc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6"/>
  <sheetViews>
    <sheetView showGridLines="0" tabSelected="1" zoomScalePageLayoutView="0" workbookViewId="0" topLeftCell="A1">
      <selection activeCell="N21" sqref="N2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3" width="15.7109375" style="1" bestFit="1" customWidth="1"/>
    <col min="4" max="4" width="9.140625" style="1" customWidth="1"/>
    <col min="5" max="5" width="6.57421875" style="1" bestFit="1" customWidth="1"/>
    <col min="6" max="6" width="6.00390625" style="1" bestFit="1" customWidth="1"/>
    <col min="7" max="7" width="1.421875" style="1" customWidth="1"/>
    <col min="8" max="9" width="9.8515625" style="1" customWidth="1"/>
    <col min="10" max="10" width="5.57421875" style="1" bestFit="1" customWidth="1"/>
    <col min="11" max="11" width="1.421875" style="1" customWidth="1"/>
    <col min="12" max="13" width="13.421875" style="1" bestFit="1" customWidth="1"/>
    <col min="14" max="14" width="5.57421875" style="1" bestFit="1" customWidth="1"/>
    <col min="15" max="15" width="1.421875" style="1" customWidth="1"/>
    <col min="16" max="16" width="11.421875" style="1" bestFit="1" customWidth="1"/>
    <col min="17" max="17" width="5.57421875" style="1" bestFit="1" customWidth="1"/>
    <col min="18" max="18" width="1.421875" style="1" customWidth="1"/>
    <col min="19" max="20" width="11.7109375" style="1" customWidth="1"/>
    <col min="21" max="21" width="5.57421875" style="1" bestFit="1" customWidth="1"/>
    <col min="22" max="22" width="1.421875" style="1" customWidth="1"/>
    <col min="23" max="23" width="18.8515625" style="1" bestFit="1" customWidth="1"/>
    <col min="24" max="24" width="9.140625" style="1" customWidth="1"/>
    <col min="25" max="25" width="6.57421875" style="29" bestFit="1" customWidth="1"/>
    <col min="26" max="26" width="11.421875" style="30" bestFit="1" customWidth="1"/>
    <col min="27" max="16384" width="9.140625" style="1" customWidth="1"/>
  </cols>
  <sheetData>
    <row r="2" spans="2:26" s="3" customFormat="1" ht="13.5" thickBot="1">
      <c r="B2" s="1"/>
      <c r="C2" s="1"/>
      <c r="D2" s="2"/>
      <c r="E2" s="2"/>
      <c r="F2" s="2"/>
      <c r="G2" s="2"/>
      <c r="H2" s="24" t="s">
        <v>0</v>
      </c>
      <c r="I2" s="24"/>
      <c r="J2" s="24"/>
      <c r="K2" s="2"/>
      <c r="L2" s="24" t="s">
        <v>1</v>
      </c>
      <c r="M2" s="24"/>
      <c r="N2" s="24"/>
      <c r="O2" s="2"/>
      <c r="P2" s="24" t="s">
        <v>2</v>
      </c>
      <c r="Q2" s="24"/>
      <c r="R2" s="2"/>
      <c r="S2" s="24" t="s">
        <v>3</v>
      </c>
      <c r="T2" s="24"/>
      <c r="U2" s="24"/>
      <c r="V2" s="2"/>
      <c r="W2" s="25" t="s">
        <v>4</v>
      </c>
      <c r="Y2" s="12"/>
      <c r="Z2" s="11"/>
    </row>
    <row r="3" spans="2:23" s="6" customFormat="1" ht="15" customHeight="1" thickTop="1">
      <c r="B3" s="4"/>
      <c r="C3" s="4"/>
      <c r="D3" s="5"/>
      <c r="E3" s="20" t="s">
        <v>61</v>
      </c>
      <c r="F3" s="20"/>
      <c r="G3" s="5"/>
      <c r="H3" s="14">
        <v>0.3</v>
      </c>
      <c r="I3" s="14"/>
      <c r="J3" s="14"/>
      <c r="K3" s="5"/>
      <c r="L3" s="14">
        <v>0.3</v>
      </c>
      <c r="M3" s="14"/>
      <c r="N3" s="14"/>
      <c r="O3" s="5"/>
      <c r="P3" s="15">
        <v>0.1</v>
      </c>
      <c r="Q3" s="15"/>
      <c r="R3" s="5"/>
      <c r="S3" s="14">
        <v>0.4</v>
      </c>
      <c r="T3" s="14"/>
      <c r="U3" s="14"/>
      <c r="V3" s="5"/>
      <c r="W3" s="16">
        <f>SUM(H3,L3,P3,S3)</f>
        <v>1.1</v>
      </c>
    </row>
    <row r="4" spans="2:27" s="3" customFormat="1" ht="15" customHeight="1">
      <c r="B4" s="1"/>
      <c r="C4" s="1"/>
      <c r="D4" s="2"/>
      <c r="E4" s="21" t="s">
        <v>62</v>
      </c>
      <c r="F4" s="21"/>
      <c r="G4" s="2"/>
      <c r="H4" s="7">
        <v>140</v>
      </c>
      <c r="I4" s="7"/>
      <c r="J4" s="7"/>
      <c r="K4" s="2"/>
      <c r="L4" s="7">
        <v>60</v>
      </c>
      <c r="M4" s="7"/>
      <c r="N4" s="7"/>
      <c r="O4" s="2"/>
      <c r="P4" s="7">
        <v>60</v>
      </c>
      <c r="Q4" s="7"/>
      <c r="R4" s="2"/>
      <c r="S4" s="7">
        <v>400</v>
      </c>
      <c r="T4" s="7"/>
      <c r="U4" s="7"/>
      <c r="V4" s="2"/>
      <c r="W4" s="17">
        <f>SUM(H4,L4,P4,S4)</f>
        <v>660</v>
      </c>
      <c r="AA4" s="26"/>
    </row>
    <row r="5" spans="2:27" s="3" customFormat="1" ht="6" customHeight="1">
      <c r="B5" s="1"/>
      <c r="C5" s="1"/>
      <c r="D5" s="2"/>
      <c r="E5" s="22"/>
      <c r="F5" s="22"/>
      <c r="G5" s="2"/>
      <c r="H5" s="18"/>
      <c r="I5" s="8"/>
      <c r="J5" s="12"/>
      <c r="K5" s="2"/>
      <c r="L5" s="18"/>
      <c r="M5" s="8"/>
      <c r="N5" s="12"/>
      <c r="O5" s="2"/>
      <c r="P5" s="18"/>
      <c r="Q5" s="8"/>
      <c r="R5" s="2"/>
      <c r="S5" s="18"/>
      <c r="T5" s="8"/>
      <c r="U5" s="12"/>
      <c r="V5" s="2"/>
      <c r="W5" s="17"/>
      <c r="AA5" s="26"/>
    </row>
    <row r="6" spans="2:28" s="9" customFormat="1" ht="15.75" customHeight="1" thickBot="1">
      <c r="B6" s="31" t="s">
        <v>7</v>
      </c>
      <c r="C6" s="32" t="s">
        <v>8</v>
      </c>
      <c r="D6" s="32" t="s">
        <v>9</v>
      </c>
      <c r="E6" s="32" t="s">
        <v>10</v>
      </c>
      <c r="F6" s="33" t="s">
        <v>11</v>
      </c>
      <c r="G6" s="19"/>
      <c r="H6" s="31" t="s">
        <v>12</v>
      </c>
      <c r="I6" s="32" t="s">
        <v>13</v>
      </c>
      <c r="J6" s="33" t="s">
        <v>14</v>
      </c>
      <c r="K6" s="19"/>
      <c r="L6" s="31" t="s">
        <v>15</v>
      </c>
      <c r="M6" s="32" t="s">
        <v>16</v>
      </c>
      <c r="N6" s="33" t="s">
        <v>14</v>
      </c>
      <c r="O6" s="19"/>
      <c r="P6" s="31" t="s">
        <v>17</v>
      </c>
      <c r="Q6" s="33" t="s">
        <v>14</v>
      </c>
      <c r="R6" s="19"/>
      <c r="S6" s="31" t="s">
        <v>18</v>
      </c>
      <c r="T6" s="32" t="s">
        <v>19</v>
      </c>
      <c r="U6" s="33" t="s">
        <v>14</v>
      </c>
      <c r="V6" s="19"/>
      <c r="W6" s="47" t="s">
        <v>20</v>
      </c>
      <c r="Y6" s="27" t="s">
        <v>5</v>
      </c>
      <c r="Z6" s="27" t="s">
        <v>6</v>
      </c>
      <c r="AA6" s="26"/>
      <c r="AB6" s="3"/>
    </row>
    <row r="7" spans="2:28" s="3" customFormat="1" ht="15.75" customHeight="1" thickBot="1">
      <c r="B7" s="34" t="s">
        <v>21</v>
      </c>
      <c r="C7" s="3" t="s">
        <v>22</v>
      </c>
      <c r="D7" s="51">
        <v>1</v>
      </c>
      <c r="E7" s="10" t="s">
        <v>23</v>
      </c>
      <c r="F7" s="35" t="s">
        <v>24</v>
      </c>
      <c r="G7" s="19"/>
      <c r="H7" s="42">
        <v>44</v>
      </c>
      <c r="I7" s="10">
        <v>88</v>
      </c>
      <c r="J7" s="43">
        <f aca="true" t="shared" si="0" ref="J7:J17">SUM(H7:I7)</f>
        <v>132</v>
      </c>
      <c r="K7" s="19"/>
      <c r="L7" s="42"/>
      <c r="M7" s="10"/>
      <c r="N7" s="43">
        <f aca="true" t="shared" si="1" ref="N7:N17">SUM(L7:M7)</f>
        <v>0</v>
      </c>
      <c r="O7" s="19"/>
      <c r="P7" s="42"/>
      <c r="Q7" s="43">
        <f aca="true" t="shared" si="2" ref="Q7:Q17">SUM(P7)</f>
        <v>0</v>
      </c>
      <c r="R7" s="19"/>
      <c r="S7" s="42"/>
      <c r="T7" s="10"/>
      <c r="U7" s="43">
        <f aca="true" t="shared" si="3" ref="U7:U17">SUM(S7:T7)</f>
        <v>0</v>
      </c>
      <c r="V7" s="19"/>
      <c r="W7" s="48" t="str">
        <f>TEXT(((J7/$H$4)*essay)+((N7/$L$4)*homework)+((Q7/$P$4)*extra_credit)+((U7/$S$4)*midterm),"0.00%")&amp;" "&amp;"("&amp;VLOOKUP(((J7/$H$4)*essay)+((N7/$L$4)*homework)+((Q7/$P$4)*extra_credit)+((U7/$S$4)*midterm),$Y$7:$Z$19,2)&amp;")"</f>
        <v>28.29% ( F )</v>
      </c>
      <c r="Y7" s="26">
        <v>0</v>
      </c>
      <c r="Z7" s="28" t="s">
        <v>48</v>
      </c>
      <c r="AA7" s="26"/>
      <c r="AB7" s="1"/>
    </row>
    <row r="8" spans="2:28" s="3" customFormat="1" ht="15.75" customHeight="1" thickBot="1">
      <c r="B8" s="36" t="s">
        <v>25</v>
      </c>
      <c r="C8" s="23" t="s">
        <v>26</v>
      </c>
      <c r="D8" s="52">
        <v>2</v>
      </c>
      <c r="E8" s="13" t="s">
        <v>27</v>
      </c>
      <c r="F8" s="37" t="s">
        <v>28</v>
      </c>
      <c r="G8" s="19"/>
      <c r="H8" s="44">
        <v>44</v>
      </c>
      <c r="I8" s="13"/>
      <c r="J8" s="43">
        <f t="shared" si="0"/>
        <v>44</v>
      </c>
      <c r="K8" s="19"/>
      <c r="L8" s="44">
        <v>21</v>
      </c>
      <c r="M8" s="13"/>
      <c r="N8" s="43">
        <f t="shared" si="1"/>
        <v>21</v>
      </c>
      <c r="O8" s="19"/>
      <c r="P8" s="44">
        <v>11</v>
      </c>
      <c r="Q8" s="43">
        <f t="shared" si="2"/>
        <v>11</v>
      </c>
      <c r="R8" s="19"/>
      <c r="S8" s="44"/>
      <c r="T8" s="13"/>
      <c r="U8" s="43">
        <f t="shared" si="3"/>
        <v>0</v>
      </c>
      <c r="V8" s="19"/>
      <c r="W8" s="49" t="str">
        <f>TEXT(((J8/$H$4)*essay)+((N8/$L$4)*homework)+((Q8/$P$4)*extra_credit)+((U8/$S$4)*midterm),"0.00%")&amp;" "&amp;"("&amp;VLOOKUP(((J8/$H$4)*essay)+((N8/$L$4)*homework)+((Q8/$P$4)*extra_credit)+((U8/$S$4)*midterm),$Y$7:$Z$19,2)&amp;")"</f>
        <v>21.76% ( F )</v>
      </c>
      <c r="Y8" s="26">
        <v>0.6</v>
      </c>
      <c r="Z8" s="28" t="s">
        <v>49</v>
      </c>
      <c r="AB8" s="1"/>
    </row>
    <row r="9" spans="2:28" s="3" customFormat="1" ht="15.75" customHeight="1" thickBot="1">
      <c r="B9" s="34" t="s">
        <v>29</v>
      </c>
      <c r="C9" s="3" t="s">
        <v>30</v>
      </c>
      <c r="D9" s="51">
        <v>1</v>
      </c>
      <c r="E9" s="10" t="s">
        <v>31</v>
      </c>
      <c r="F9" s="35" t="s">
        <v>24</v>
      </c>
      <c r="G9" s="19"/>
      <c r="H9" s="42">
        <v>66</v>
      </c>
      <c r="I9" s="10">
        <v>60</v>
      </c>
      <c r="J9" s="43">
        <f t="shared" si="0"/>
        <v>126</v>
      </c>
      <c r="K9" s="19"/>
      <c r="L9" s="42">
        <v>21</v>
      </c>
      <c r="M9" s="10">
        <v>30</v>
      </c>
      <c r="N9" s="43">
        <f t="shared" si="1"/>
        <v>51</v>
      </c>
      <c r="O9" s="19"/>
      <c r="P9" s="42">
        <v>14</v>
      </c>
      <c r="Q9" s="43">
        <f t="shared" si="2"/>
        <v>14</v>
      </c>
      <c r="R9" s="19"/>
      <c r="S9" s="42">
        <v>145</v>
      </c>
      <c r="T9" s="10">
        <v>122</v>
      </c>
      <c r="U9" s="43">
        <f t="shared" si="3"/>
        <v>267</v>
      </c>
      <c r="V9" s="19"/>
      <c r="W9" s="48" t="str">
        <f>TEXT(((J9/$H$4)*essay)+((N9/$L$4)*homework)+((Q9/$P$4)*extra_credit)+((U9/$S$4)*midterm),"0.00%")&amp;" "&amp;"("&amp;VLOOKUP(((J9/$H$4)*essay)+((N9/$L$4)*homework)+((Q9/$P$4)*extra_credit)+((U9/$S$4)*midterm),$Y$7:$Z$19,2)&amp;")"</f>
        <v>81.53% ( B-)</v>
      </c>
      <c r="Y9" s="26">
        <v>0.63</v>
      </c>
      <c r="Z9" s="28" t="s">
        <v>50</v>
      </c>
      <c r="AB9" s="1"/>
    </row>
    <row r="10" spans="2:28" s="3" customFormat="1" ht="15.75" customHeight="1" thickBot="1">
      <c r="B10" s="36" t="s">
        <v>32</v>
      </c>
      <c r="C10" s="23" t="s">
        <v>33</v>
      </c>
      <c r="D10" s="52">
        <v>3</v>
      </c>
      <c r="E10" s="13" t="s">
        <v>31</v>
      </c>
      <c r="F10" s="37" t="s">
        <v>24</v>
      </c>
      <c r="G10" s="19"/>
      <c r="H10" s="44">
        <v>76</v>
      </c>
      <c r="I10" s="13"/>
      <c r="J10" s="43">
        <f t="shared" si="0"/>
        <v>76</v>
      </c>
      <c r="K10" s="19"/>
      <c r="L10" s="44"/>
      <c r="M10" s="13"/>
      <c r="N10" s="43">
        <f t="shared" si="1"/>
        <v>0</v>
      </c>
      <c r="O10" s="19"/>
      <c r="P10" s="44"/>
      <c r="Q10" s="43">
        <f t="shared" si="2"/>
        <v>0</v>
      </c>
      <c r="R10" s="19"/>
      <c r="S10" s="44"/>
      <c r="T10" s="13"/>
      <c r="U10" s="43">
        <f t="shared" si="3"/>
        <v>0</v>
      </c>
      <c r="V10" s="19"/>
      <c r="W10" s="49" t="str">
        <f>TEXT(((J10/$H$4)*essay)+((N10/$L$4)*homework)+((Q10/$P$4)*extra_credit)+((U10/$S$4)*midterm),"0.00%")&amp;" "&amp;"("&amp;VLOOKUP(((J10/$H$4)*essay)+((N10/$L$4)*homework)+((Q10/$P$4)*extra_credit)+((U10/$S$4)*midterm),$Y$7:$Z$19,2)&amp;")"</f>
        <v>16.29% ( F )</v>
      </c>
      <c r="Y10" s="26">
        <v>0.67</v>
      </c>
      <c r="Z10" s="28" t="s">
        <v>51</v>
      </c>
      <c r="AB10" s="1"/>
    </row>
    <row r="11" spans="2:28" s="3" customFormat="1" ht="15.75" customHeight="1" thickBot="1">
      <c r="B11" s="34" t="s">
        <v>34</v>
      </c>
      <c r="C11" s="3" t="s">
        <v>35</v>
      </c>
      <c r="D11" s="51">
        <v>2</v>
      </c>
      <c r="E11" s="10" t="s">
        <v>31</v>
      </c>
      <c r="F11" s="35" t="s">
        <v>24</v>
      </c>
      <c r="G11" s="19"/>
      <c r="H11" s="42">
        <v>76</v>
      </c>
      <c r="I11" s="10"/>
      <c r="J11" s="43">
        <f t="shared" si="0"/>
        <v>76</v>
      </c>
      <c r="K11" s="19"/>
      <c r="L11" s="42"/>
      <c r="M11" s="10">
        <v>33</v>
      </c>
      <c r="N11" s="43">
        <f t="shared" si="1"/>
        <v>33</v>
      </c>
      <c r="O11" s="19"/>
      <c r="P11" s="42"/>
      <c r="Q11" s="43">
        <f t="shared" si="2"/>
        <v>0</v>
      </c>
      <c r="R11" s="19"/>
      <c r="S11" s="42"/>
      <c r="T11" s="10"/>
      <c r="U11" s="43">
        <f t="shared" si="3"/>
        <v>0</v>
      </c>
      <c r="V11" s="19"/>
      <c r="W11" s="48" t="str">
        <f>TEXT(((J11/$H$4)*essay)+((N11/$L$4)*homework)+((Q11/$P$4)*extra_credit)+((U11/$S$4)*midterm),"0.00%")&amp;" "&amp;"("&amp;VLOOKUP(((J11/$H$4)*essay)+((N11/$L$4)*homework)+((Q11/$P$4)*extra_credit)+((U11/$S$4)*midterm),$Y$7:$Z$19,2)&amp;")"</f>
        <v>32.79% ( F )</v>
      </c>
      <c r="Y11" s="26">
        <v>0.7</v>
      </c>
      <c r="Z11" s="28" t="s">
        <v>52</v>
      </c>
      <c r="AB11" s="1"/>
    </row>
    <row r="12" spans="2:28" s="3" customFormat="1" ht="15.75" customHeight="1" thickBot="1">
      <c r="B12" s="36" t="s">
        <v>36</v>
      </c>
      <c r="C12" s="23" t="s">
        <v>37</v>
      </c>
      <c r="D12" s="52">
        <v>1</v>
      </c>
      <c r="E12" s="13" t="s">
        <v>27</v>
      </c>
      <c r="F12" s="37" t="s">
        <v>24</v>
      </c>
      <c r="G12" s="19"/>
      <c r="H12" s="44">
        <v>80</v>
      </c>
      <c r="I12" s="13">
        <v>45</v>
      </c>
      <c r="J12" s="43">
        <f t="shared" si="0"/>
        <v>125</v>
      </c>
      <c r="K12" s="19"/>
      <c r="L12" s="44"/>
      <c r="M12" s="13"/>
      <c r="N12" s="43">
        <f t="shared" si="1"/>
        <v>0</v>
      </c>
      <c r="O12" s="19"/>
      <c r="P12" s="44"/>
      <c r="Q12" s="43">
        <f t="shared" si="2"/>
        <v>0</v>
      </c>
      <c r="R12" s="19"/>
      <c r="S12" s="44"/>
      <c r="T12" s="13">
        <v>145</v>
      </c>
      <c r="U12" s="43">
        <f t="shared" si="3"/>
        <v>145</v>
      </c>
      <c r="V12" s="19"/>
      <c r="W12" s="49" t="str">
        <f>TEXT(((J12/$H$4)*essay)+((N12/$L$4)*homework)+((Q12/$P$4)*extra_credit)+((U12/$S$4)*midterm),"0.00%")&amp;" "&amp;"("&amp;VLOOKUP(((J12/$H$4)*essay)+((N12/$L$4)*homework)+((Q12/$P$4)*extra_credit)+((U12/$S$4)*midterm),$Y$7:$Z$19,2)&amp;")"</f>
        <v>41.29% ( F )</v>
      </c>
      <c r="Y12" s="26">
        <v>0.73</v>
      </c>
      <c r="Z12" s="28" t="s">
        <v>53</v>
      </c>
      <c r="AB12" s="1"/>
    </row>
    <row r="13" spans="2:28" s="3" customFormat="1" ht="15.75" customHeight="1" thickBot="1">
      <c r="B13" s="34" t="s">
        <v>38</v>
      </c>
      <c r="C13" s="3" t="s">
        <v>39</v>
      </c>
      <c r="D13" s="51">
        <v>1</v>
      </c>
      <c r="E13" s="10" t="s">
        <v>31</v>
      </c>
      <c r="F13" s="35" t="s">
        <v>24</v>
      </c>
      <c r="G13" s="19"/>
      <c r="H13" s="42">
        <v>88</v>
      </c>
      <c r="I13" s="10"/>
      <c r="J13" s="43">
        <f t="shared" si="0"/>
        <v>88</v>
      </c>
      <c r="K13" s="19"/>
      <c r="L13" s="42"/>
      <c r="M13" s="10"/>
      <c r="N13" s="43">
        <f t="shared" si="1"/>
        <v>0</v>
      </c>
      <c r="O13" s="19"/>
      <c r="P13" s="42">
        <v>13</v>
      </c>
      <c r="Q13" s="43">
        <f t="shared" si="2"/>
        <v>13</v>
      </c>
      <c r="R13" s="19"/>
      <c r="S13" s="42">
        <v>123</v>
      </c>
      <c r="T13" s="10"/>
      <c r="U13" s="43">
        <f t="shared" si="3"/>
        <v>123</v>
      </c>
      <c r="V13" s="19"/>
      <c r="W13" s="48" t="str">
        <f>TEXT(((J13/$H$4)*essay)+((N13/$L$4)*homework)+((Q13/$P$4)*extra_credit)+((U13/$S$4)*midterm),"0.00%")&amp;" "&amp;"("&amp;VLOOKUP(((J13/$H$4)*essay)+((N13/$L$4)*homework)+((Q13/$P$4)*extra_credit)+((U13/$S$4)*midterm),$Y$7:$Z$19,2)&amp;")"</f>
        <v>33.32% ( F )</v>
      </c>
      <c r="Y13" s="26">
        <v>0.77</v>
      </c>
      <c r="Z13" s="28" t="s">
        <v>54</v>
      </c>
      <c r="AB13" s="1"/>
    </row>
    <row r="14" spans="2:28" s="3" customFormat="1" ht="15.75" customHeight="1" thickBot="1">
      <c r="B14" s="36" t="s">
        <v>40</v>
      </c>
      <c r="C14" s="23" t="s">
        <v>41</v>
      </c>
      <c r="D14" s="52">
        <v>1</v>
      </c>
      <c r="E14" s="13" t="s">
        <v>63</v>
      </c>
      <c r="F14" s="37" t="s">
        <v>24</v>
      </c>
      <c r="G14" s="19"/>
      <c r="H14" s="44">
        <v>70</v>
      </c>
      <c r="I14" s="13">
        <v>70</v>
      </c>
      <c r="J14" s="43">
        <f t="shared" si="0"/>
        <v>140</v>
      </c>
      <c r="K14" s="19"/>
      <c r="L14" s="44">
        <v>30</v>
      </c>
      <c r="M14" s="13">
        <v>30</v>
      </c>
      <c r="N14" s="43">
        <f t="shared" si="1"/>
        <v>60</v>
      </c>
      <c r="O14" s="19"/>
      <c r="P14" s="44">
        <v>60</v>
      </c>
      <c r="Q14" s="43">
        <f t="shared" si="2"/>
        <v>60</v>
      </c>
      <c r="R14" s="19"/>
      <c r="S14" s="44">
        <v>200</v>
      </c>
      <c r="T14" s="13">
        <v>199</v>
      </c>
      <c r="U14" s="43">
        <f t="shared" si="3"/>
        <v>399</v>
      </c>
      <c r="V14" s="19"/>
      <c r="W14" s="49" t="str">
        <f>TEXT(((J14/$H$4)*essay)+((N14/$L$4)*homework)+((Q14/$P$4)*extra_credit)+((U14/$S$4)*midterm),"0.00%")&amp;" "&amp;"("&amp;VLOOKUP(((J14/$H$4)*essay)+((N14/$L$4)*homework)+((Q14/$P$4)*extra_credit)+((U14/$S$4)*midterm),$Y$7:$Z$19,2)&amp;")"</f>
        <v>109.90% ( A+)</v>
      </c>
      <c r="Y14" s="26">
        <v>0.8</v>
      </c>
      <c r="Z14" s="28" t="s">
        <v>55</v>
      </c>
      <c r="AB14" s="1"/>
    </row>
    <row r="15" spans="2:28" s="3" customFormat="1" ht="15.75" customHeight="1" thickBot="1">
      <c r="B15" s="34" t="s">
        <v>42</v>
      </c>
      <c r="C15" s="3" t="s">
        <v>43</v>
      </c>
      <c r="D15" s="51">
        <v>2</v>
      </c>
      <c r="E15" s="10" t="s">
        <v>31</v>
      </c>
      <c r="F15" s="35" t="s">
        <v>24</v>
      </c>
      <c r="G15" s="19"/>
      <c r="H15" s="42">
        <v>99</v>
      </c>
      <c r="I15" s="10">
        <v>44</v>
      </c>
      <c r="J15" s="43">
        <f t="shared" si="0"/>
        <v>143</v>
      </c>
      <c r="K15" s="19"/>
      <c r="L15" s="42"/>
      <c r="M15" s="10"/>
      <c r="N15" s="43">
        <f t="shared" si="1"/>
        <v>0</v>
      </c>
      <c r="O15" s="19"/>
      <c r="P15" s="42">
        <v>17</v>
      </c>
      <c r="Q15" s="43">
        <f t="shared" si="2"/>
        <v>17</v>
      </c>
      <c r="R15" s="19"/>
      <c r="S15" s="42"/>
      <c r="T15" s="10"/>
      <c r="U15" s="43">
        <f t="shared" si="3"/>
        <v>0</v>
      </c>
      <c r="V15" s="19"/>
      <c r="W15" s="48" t="str">
        <f>TEXT(((J15/$H$4)*essay)+((N15/$L$4)*homework)+((Q15/$P$4)*extra_credit)+((U15/$S$4)*midterm),"0.00%")&amp;" "&amp;"("&amp;VLOOKUP(((J15/$H$4)*essay)+((N15/$L$4)*homework)+((Q15/$P$4)*extra_credit)+((U15/$S$4)*midterm),$Y$7:$Z$19,2)&amp;")"</f>
        <v>33.48% ( F )</v>
      </c>
      <c r="Y15" s="26">
        <v>0.83</v>
      </c>
      <c r="Z15" s="28" t="s">
        <v>56</v>
      </c>
      <c r="AB15" s="1"/>
    </row>
    <row r="16" spans="2:28" s="3" customFormat="1" ht="15.75" customHeight="1" thickBot="1">
      <c r="B16" s="36" t="s">
        <v>44</v>
      </c>
      <c r="C16" s="23" t="s">
        <v>45</v>
      </c>
      <c r="D16" s="52">
        <v>3</v>
      </c>
      <c r="E16" s="13" t="s">
        <v>31</v>
      </c>
      <c r="F16" s="37" t="s">
        <v>24</v>
      </c>
      <c r="G16" s="19"/>
      <c r="H16" s="44">
        <v>99</v>
      </c>
      <c r="I16" s="13"/>
      <c r="J16" s="43">
        <f t="shared" si="0"/>
        <v>99</v>
      </c>
      <c r="K16" s="19"/>
      <c r="L16" s="44"/>
      <c r="M16" s="13"/>
      <c r="N16" s="43">
        <f t="shared" si="1"/>
        <v>0</v>
      </c>
      <c r="O16" s="19"/>
      <c r="P16" s="44"/>
      <c r="Q16" s="43">
        <f t="shared" si="2"/>
        <v>0</v>
      </c>
      <c r="R16" s="19"/>
      <c r="S16" s="44"/>
      <c r="T16" s="13"/>
      <c r="U16" s="43">
        <f t="shared" si="3"/>
        <v>0</v>
      </c>
      <c r="V16" s="19"/>
      <c r="W16" s="49" t="str">
        <f>TEXT(((J16/$H$4)*essay)+((N16/$L$4)*homework)+((Q16/$P$4)*extra_credit)+((U16/$S$4)*midterm),"0.00%")&amp;" "&amp;"("&amp;VLOOKUP(((J16/$H$4)*essay)+((N16/$L$4)*homework)+((Q16/$P$4)*extra_credit)+((U16/$S$4)*midterm),$Y$7:$Z$19,2)&amp;")"</f>
        <v>21.21% ( F )</v>
      </c>
      <c r="Y16" s="26">
        <v>0.87</v>
      </c>
      <c r="Z16" s="28" t="s">
        <v>57</v>
      </c>
      <c r="AB16" s="1"/>
    </row>
    <row r="17" spans="2:28" s="3" customFormat="1" ht="15.75" customHeight="1" thickBot="1">
      <c r="B17" s="38" t="s">
        <v>46</v>
      </c>
      <c r="C17" s="39" t="s">
        <v>47</v>
      </c>
      <c r="D17" s="53">
        <v>1</v>
      </c>
      <c r="E17" s="40" t="s">
        <v>31</v>
      </c>
      <c r="F17" s="41" t="s">
        <v>24</v>
      </c>
      <c r="G17" s="19"/>
      <c r="H17" s="45">
        <v>50</v>
      </c>
      <c r="I17" s="40">
        <v>50</v>
      </c>
      <c r="J17" s="46">
        <f t="shared" si="0"/>
        <v>100</v>
      </c>
      <c r="K17" s="19"/>
      <c r="L17" s="45">
        <v>30</v>
      </c>
      <c r="M17" s="40">
        <v>30</v>
      </c>
      <c r="N17" s="46">
        <f t="shared" si="1"/>
        <v>60</v>
      </c>
      <c r="O17" s="19"/>
      <c r="P17" s="45">
        <v>10</v>
      </c>
      <c r="Q17" s="46">
        <f t="shared" si="2"/>
        <v>10</v>
      </c>
      <c r="R17" s="19"/>
      <c r="S17" s="45">
        <v>200</v>
      </c>
      <c r="T17" s="40">
        <v>200</v>
      </c>
      <c r="U17" s="46">
        <f t="shared" si="3"/>
        <v>400</v>
      </c>
      <c r="V17" s="19"/>
      <c r="W17" s="50" t="str">
        <f>TEXT(((J17/$H$4)*essay)+((N17/$L$4)*homework)+((Q17/$P$4)*extra_credit)+((U17/$S$4)*midterm),"0.00%")&amp;" "&amp;"("&amp;VLOOKUP(((J17/$H$4)*essay)+((N17/$L$4)*homework)+((Q17/$P$4)*extra_credit)+((U17/$S$4)*midterm),$Y$7:$Z$19,2)&amp;")"</f>
        <v>93.10% ( A )</v>
      </c>
      <c r="Y17" s="26">
        <v>0.9</v>
      </c>
      <c r="Z17" s="28" t="s">
        <v>58</v>
      </c>
      <c r="AB17" s="1"/>
    </row>
    <row r="18" spans="25:26" ht="13.5" thickBot="1">
      <c r="Y18" s="26">
        <v>0.93</v>
      </c>
      <c r="Z18" s="28" t="s">
        <v>59</v>
      </c>
    </row>
    <row r="19" spans="25:27" ht="13.5" thickBot="1">
      <c r="Y19" s="26">
        <v>0.97</v>
      </c>
      <c r="Z19" s="28" t="s">
        <v>60</v>
      </c>
      <c r="AA19" s="3"/>
    </row>
    <row r="20" ht="12.75">
      <c r="AA20" s="3"/>
    </row>
    <row r="24" spans="23:25" ht="12.75">
      <c r="W24" s="29"/>
      <c r="Y24" s="26"/>
    </row>
    <row r="25" ht="12.75">
      <c r="W25" s="29"/>
    </row>
    <row r="26" ht="12.75">
      <c r="W26" s="29"/>
    </row>
  </sheetData>
  <sheetProtection/>
  <mergeCells count="14">
    <mergeCell ref="H4:J4"/>
    <mergeCell ref="L4:N4"/>
    <mergeCell ref="P4:Q4"/>
    <mergeCell ref="S4:U4"/>
    <mergeCell ref="E3:F3"/>
    <mergeCell ref="E4:F4"/>
    <mergeCell ref="H2:J2"/>
    <mergeCell ref="L2:N2"/>
    <mergeCell ref="P2:Q2"/>
    <mergeCell ref="S2:U2"/>
    <mergeCell ref="H3:J3"/>
    <mergeCell ref="L3:N3"/>
    <mergeCell ref="P3:Q3"/>
    <mergeCell ref="S3:U3"/>
  </mergeCells>
  <hyperlinks>
    <hyperlink ref="D6" r:id="rId1" display="https://classes.ucdavis.edu/CourseManagement/GradeBook/gb_class_roster.cfm?gbid=44258&amp;term=999990&amp;crn=00AFE&amp;bigformat=N&amp;sortfield=Subj_Code,Course_Code,section_num&amp;sortorder=desc"/>
    <hyperlink ref="E6" r:id="rId2" display="https://classes.ucdavis.edu/CourseManagement/GradeBook/gb_class_roster.cfm?gbid=44258&amp;term=999990&amp;crn=00AFE&amp;bigformat=N&amp;sortfield=major_code&amp;sortorder=desc"/>
    <hyperlink ref="F6" r:id="rId3" display="https://classes.ucdavis.edu/CourseManagement/GradeBook/gb_class_roster.cfm?gbid=44258&amp;term=999990&amp;crn=00AFE&amp;bigformat=N&amp;sortfield=level_code&amp;sortorder=desc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Peterson</dc:creator>
  <cp:keywords/>
  <dc:description/>
  <cp:lastModifiedBy>Peter Peterson</cp:lastModifiedBy>
  <dcterms:created xsi:type="dcterms:W3CDTF">2008-04-30T17:25:24Z</dcterms:created>
  <dcterms:modified xsi:type="dcterms:W3CDTF">2008-04-30T21:54:35Z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